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cova\AppData\Local\Microsoft\Windows\INetCache\Content.Outlook\96XZNNUM\"/>
    </mc:Choice>
  </mc:AlternateContent>
  <xr:revisionPtr revIDLastSave="0" documentId="13_ncr:1_{25F5E825-E4B7-45F9-B353-1FF98FCA6E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k 2024 " sheetId="12" r:id="rId1"/>
    <sheet name="rok 2025" sheetId="13" r:id="rId2"/>
    <sheet name="rok 2026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14" l="1"/>
  <c r="N48" i="14"/>
  <c r="E48" i="14"/>
  <c r="V47" i="14"/>
  <c r="V46" i="14"/>
  <c r="U46" i="14"/>
  <c r="T46" i="14"/>
  <c r="S46" i="14"/>
  <c r="P46" i="14"/>
  <c r="O46" i="14"/>
  <c r="Q46" i="14" s="1"/>
  <c r="N46" i="14"/>
  <c r="K46" i="14"/>
  <c r="K48" i="14" s="1"/>
  <c r="J46" i="14"/>
  <c r="L47" i="14" s="1"/>
  <c r="I46" i="14"/>
  <c r="F46" i="14"/>
  <c r="F48" i="14" s="1"/>
  <c r="E46" i="14"/>
  <c r="D46" i="14"/>
  <c r="W44" i="14"/>
  <c r="V44" i="14"/>
  <c r="R44" i="14"/>
  <c r="M44" i="14"/>
  <c r="L44" i="14"/>
  <c r="G44" i="14"/>
  <c r="X44" i="14" s="1"/>
  <c r="W43" i="14"/>
  <c r="V43" i="14"/>
  <c r="Q43" i="14"/>
  <c r="R43" i="14" s="1"/>
  <c r="L43" i="14"/>
  <c r="M43" i="14" s="1"/>
  <c r="Y43" i="14" s="1"/>
  <c r="H43" i="14"/>
  <c r="G43" i="14"/>
  <c r="X43" i="14" s="1"/>
  <c r="W42" i="14"/>
  <c r="V42" i="14"/>
  <c r="Q42" i="14"/>
  <c r="R42" i="14" s="1"/>
  <c r="L42" i="14"/>
  <c r="M42" i="14" s="1"/>
  <c r="G42" i="14"/>
  <c r="H42" i="14" s="1"/>
  <c r="Y42" i="14" s="1"/>
  <c r="W41" i="14"/>
  <c r="V41" i="14"/>
  <c r="R41" i="14"/>
  <c r="Q41" i="14"/>
  <c r="L41" i="14"/>
  <c r="M41" i="14" s="1"/>
  <c r="G41" i="14"/>
  <c r="H41" i="14" s="1"/>
  <c r="X40" i="14"/>
  <c r="W40" i="14"/>
  <c r="V40" i="14"/>
  <c r="Q40" i="14"/>
  <c r="R40" i="14" s="1"/>
  <c r="M40" i="14"/>
  <c r="L40" i="14"/>
  <c r="G40" i="14"/>
  <c r="H40" i="14" s="1"/>
  <c r="Y40" i="14" s="1"/>
  <c r="W39" i="14"/>
  <c r="V39" i="14"/>
  <c r="R39" i="14"/>
  <c r="Q39" i="14"/>
  <c r="L39" i="14"/>
  <c r="X39" i="14" s="1"/>
  <c r="H39" i="14"/>
  <c r="G39" i="14"/>
  <c r="W38" i="14"/>
  <c r="V38" i="14"/>
  <c r="Q38" i="14"/>
  <c r="R38" i="14" s="1"/>
  <c r="M38" i="14"/>
  <c r="L38" i="14"/>
  <c r="G38" i="14"/>
  <c r="X38" i="14" s="1"/>
  <c r="W37" i="14"/>
  <c r="V37" i="14"/>
  <c r="Q37" i="14"/>
  <c r="R37" i="14" s="1"/>
  <c r="L37" i="14"/>
  <c r="M37" i="14" s="1"/>
  <c r="Y37" i="14" s="1"/>
  <c r="H37" i="14"/>
  <c r="G37" i="14"/>
  <c r="X37" i="14" s="1"/>
  <c r="W36" i="14"/>
  <c r="V36" i="14"/>
  <c r="Q36" i="14"/>
  <c r="R36" i="14" s="1"/>
  <c r="L36" i="14"/>
  <c r="M36" i="14" s="1"/>
  <c r="G36" i="14"/>
  <c r="H36" i="14" s="1"/>
  <c r="L31" i="14"/>
  <c r="U30" i="14"/>
  <c r="U48" i="14" s="1"/>
  <c r="T30" i="14"/>
  <c r="T48" i="14" s="1"/>
  <c r="S30" i="14"/>
  <c r="P30" i="14"/>
  <c r="Q30" i="14" s="1"/>
  <c r="R31" i="14" s="1"/>
  <c r="O30" i="14"/>
  <c r="N30" i="14"/>
  <c r="K30" i="14"/>
  <c r="J30" i="14"/>
  <c r="I30" i="14"/>
  <c r="F30" i="14"/>
  <c r="E30" i="14"/>
  <c r="G31" i="14" s="1"/>
  <c r="D30" i="14"/>
  <c r="Q29" i="14"/>
  <c r="W28" i="14"/>
  <c r="V28" i="14"/>
  <c r="Q28" i="14"/>
  <c r="R28" i="14" s="1"/>
  <c r="M28" i="14"/>
  <c r="L28" i="14"/>
  <c r="G28" i="14"/>
  <c r="X28" i="14" s="1"/>
  <c r="W27" i="14"/>
  <c r="V27" i="14"/>
  <c r="Q27" i="14"/>
  <c r="R27" i="14" s="1"/>
  <c r="L27" i="14"/>
  <c r="M27" i="14" s="1"/>
  <c r="Y27" i="14" s="1"/>
  <c r="H27" i="14"/>
  <c r="G27" i="14"/>
  <c r="X27" i="14" s="1"/>
  <c r="X26" i="14"/>
  <c r="W26" i="14"/>
  <c r="V26" i="14"/>
  <c r="Q26" i="14"/>
  <c r="R26" i="14" s="1"/>
  <c r="L26" i="14"/>
  <c r="M26" i="14" s="1"/>
  <c r="G26" i="14"/>
  <c r="H26" i="14" s="1"/>
  <c r="Y26" i="14" s="1"/>
  <c r="X25" i="14"/>
  <c r="W25" i="14"/>
  <c r="W30" i="14" s="1"/>
  <c r="V25" i="14"/>
  <c r="R25" i="14"/>
  <c r="Y25" i="14" s="1"/>
  <c r="Q25" i="14"/>
  <c r="M25" i="14"/>
  <c r="H25" i="14"/>
  <c r="W24" i="14"/>
  <c r="V24" i="14"/>
  <c r="R24" i="14"/>
  <c r="Q24" i="14"/>
  <c r="L24" i="14"/>
  <c r="X24" i="14" s="1"/>
  <c r="H24" i="14"/>
  <c r="W23" i="14"/>
  <c r="V23" i="14"/>
  <c r="Q23" i="14"/>
  <c r="R23" i="14" s="1"/>
  <c r="L23" i="14"/>
  <c r="M23" i="14" s="1"/>
  <c r="G23" i="14"/>
  <c r="X23" i="14" s="1"/>
  <c r="X22" i="14"/>
  <c r="W22" i="14"/>
  <c r="V22" i="14"/>
  <c r="R22" i="14"/>
  <c r="Q22" i="14"/>
  <c r="L22" i="14"/>
  <c r="M22" i="14" s="1"/>
  <c r="G22" i="14"/>
  <c r="H22" i="14" s="1"/>
  <c r="Y22" i="14" s="1"/>
  <c r="W21" i="14"/>
  <c r="V21" i="14"/>
  <c r="R21" i="14"/>
  <c r="Q21" i="14"/>
  <c r="M21" i="14"/>
  <c r="L21" i="14"/>
  <c r="G21" i="14"/>
  <c r="H21" i="14" s="1"/>
  <c r="Y21" i="14" s="1"/>
  <c r="W20" i="14"/>
  <c r="V20" i="14"/>
  <c r="Q20" i="14"/>
  <c r="X20" i="14" s="1"/>
  <c r="M20" i="14"/>
  <c r="L20" i="14"/>
  <c r="H20" i="14"/>
  <c r="G20" i="14"/>
  <c r="W19" i="14"/>
  <c r="V19" i="14"/>
  <c r="Q19" i="14"/>
  <c r="R19" i="14" s="1"/>
  <c r="L19" i="14"/>
  <c r="X19" i="14" s="1"/>
  <c r="H19" i="14"/>
  <c r="G19" i="14"/>
  <c r="W18" i="14"/>
  <c r="V18" i="14"/>
  <c r="Q18" i="14"/>
  <c r="R18" i="14" s="1"/>
  <c r="L18" i="14"/>
  <c r="M18" i="14" s="1"/>
  <c r="G18" i="14"/>
  <c r="X18" i="14" s="1"/>
  <c r="W17" i="14"/>
  <c r="V17" i="14"/>
  <c r="Q17" i="14"/>
  <c r="R17" i="14" s="1"/>
  <c r="L17" i="14"/>
  <c r="M17" i="14" s="1"/>
  <c r="G17" i="14"/>
  <c r="X17" i="14" s="1"/>
  <c r="X16" i="14"/>
  <c r="W16" i="14"/>
  <c r="V16" i="14"/>
  <c r="R16" i="14"/>
  <c r="Q16" i="14"/>
  <c r="L16" i="14"/>
  <c r="M16" i="14" s="1"/>
  <c r="G16" i="14"/>
  <c r="H16" i="14" s="1"/>
  <c r="Y16" i="14" s="1"/>
  <c r="X15" i="14"/>
  <c r="W15" i="14"/>
  <c r="V15" i="14"/>
  <c r="Y15" i="14" s="1"/>
  <c r="Q15" i="14"/>
  <c r="M15" i="14"/>
  <c r="H15" i="14"/>
  <c r="W14" i="14"/>
  <c r="V14" i="14"/>
  <c r="R14" i="14"/>
  <c r="Q14" i="14"/>
  <c r="L14" i="14"/>
  <c r="X14" i="14" s="1"/>
  <c r="H14" i="14"/>
  <c r="G14" i="14"/>
  <c r="W13" i="14"/>
  <c r="V13" i="14"/>
  <c r="Q13" i="14"/>
  <c r="R13" i="14" s="1"/>
  <c r="M13" i="14"/>
  <c r="L13" i="14"/>
  <c r="G13" i="14"/>
  <c r="X13" i="14" s="1"/>
  <c r="W12" i="14"/>
  <c r="V12" i="14"/>
  <c r="Q12" i="14"/>
  <c r="R12" i="14" s="1"/>
  <c r="L12" i="14"/>
  <c r="X12" i="14" s="1"/>
  <c r="H12" i="14"/>
  <c r="W11" i="14"/>
  <c r="V11" i="14"/>
  <c r="R11" i="14"/>
  <c r="Q11" i="14"/>
  <c r="M11" i="14"/>
  <c r="L11" i="14"/>
  <c r="G11" i="14"/>
  <c r="H11" i="14" s="1"/>
  <c r="W10" i="14"/>
  <c r="V10" i="14"/>
  <c r="Q10" i="14"/>
  <c r="X10" i="14" s="1"/>
  <c r="M10" i="14"/>
  <c r="L10" i="14"/>
  <c r="H10" i="14"/>
  <c r="W9" i="14"/>
  <c r="V9" i="14"/>
  <c r="V30" i="14" s="1"/>
  <c r="R9" i="14"/>
  <c r="L9" i="14"/>
  <c r="X9" i="14" s="1"/>
  <c r="H9" i="14"/>
  <c r="V47" i="13"/>
  <c r="U46" i="13"/>
  <c r="U48" i="13" s="1"/>
  <c r="T46" i="13"/>
  <c r="T48" i="13" s="1"/>
  <c r="S46" i="13"/>
  <c r="S48" i="13" s="1"/>
  <c r="Q46" i="13"/>
  <c r="P46" i="13"/>
  <c r="O46" i="13"/>
  <c r="N46" i="13"/>
  <c r="K46" i="13"/>
  <c r="K48" i="13" s="1"/>
  <c r="J46" i="13"/>
  <c r="L47" i="13" s="1"/>
  <c r="I46" i="13"/>
  <c r="I48" i="13" s="1"/>
  <c r="F46" i="13"/>
  <c r="F48" i="13" s="1"/>
  <c r="E46" i="13"/>
  <c r="G47" i="13" s="1"/>
  <c r="D46" i="13"/>
  <c r="W44" i="13"/>
  <c r="V44" i="13"/>
  <c r="R44" i="13"/>
  <c r="L44" i="13"/>
  <c r="M44" i="13" s="1"/>
  <c r="G44" i="13"/>
  <c r="H44" i="13" s="1"/>
  <c r="Y44" i="13" s="1"/>
  <c r="X43" i="13"/>
  <c r="W43" i="13"/>
  <c r="V43" i="13"/>
  <c r="Q43" i="13"/>
  <c r="R43" i="13" s="1"/>
  <c r="L43" i="13"/>
  <c r="M43" i="13" s="1"/>
  <c r="G43" i="13"/>
  <c r="H43" i="13" s="1"/>
  <c r="X42" i="13"/>
  <c r="W42" i="13"/>
  <c r="V42" i="13"/>
  <c r="Q42" i="13"/>
  <c r="R42" i="13" s="1"/>
  <c r="L42" i="13"/>
  <c r="M42" i="13" s="1"/>
  <c r="G42" i="13"/>
  <c r="H42" i="13" s="1"/>
  <c r="Y42" i="13" s="1"/>
  <c r="W41" i="13"/>
  <c r="V41" i="13"/>
  <c r="Q41" i="13"/>
  <c r="X41" i="13" s="1"/>
  <c r="L41" i="13"/>
  <c r="M41" i="13" s="1"/>
  <c r="G41" i="13"/>
  <c r="H41" i="13" s="1"/>
  <c r="W40" i="13"/>
  <c r="V40" i="13"/>
  <c r="Q40" i="13"/>
  <c r="R40" i="13" s="1"/>
  <c r="L40" i="13"/>
  <c r="M40" i="13" s="1"/>
  <c r="G40" i="13"/>
  <c r="H40" i="13" s="1"/>
  <c r="W39" i="13"/>
  <c r="V39" i="13"/>
  <c r="Q39" i="13"/>
  <c r="R39" i="13" s="1"/>
  <c r="L39" i="13"/>
  <c r="M39" i="13" s="1"/>
  <c r="G39" i="13"/>
  <c r="X39" i="13" s="1"/>
  <c r="W38" i="13"/>
  <c r="V38" i="13"/>
  <c r="Q38" i="13"/>
  <c r="R38" i="13" s="1"/>
  <c r="L38" i="13"/>
  <c r="M38" i="13" s="1"/>
  <c r="G38" i="13"/>
  <c r="X38" i="13" s="1"/>
  <c r="X37" i="13"/>
  <c r="W37" i="13"/>
  <c r="V37" i="13"/>
  <c r="Q37" i="13"/>
  <c r="R37" i="13" s="1"/>
  <c r="L37" i="13"/>
  <c r="M37" i="13" s="1"/>
  <c r="G37" i="13"/>
  <c r="H37" i="13" s="1"/>
  <c r="Y37" i="13" s="1"/>
  <c r="X36" i="13"/>
  <c r="W36" i="13"/>
  <c r="V36" i="13"/>
  <c r="V46" i="13" s="1"/>
  <c r="V48" i="13" s="1"/>
  <c r="Q36" i="13"/>
  <c r="R36" i="13" s="1"/>
  <c r="L36" i="13"/>
  <c r="M36" i="13" s="1"/>
  <c r="G36" i="13"/>
  <c r="H36" i="13" s="1"/>
  <c r="V31" i="13"/>
  <c r="L31" i="13"/>
  <c r="U30" i="13"/>
  <c r="T30" i="13"/>
  <c r="S30" i="13"/>
  <c r="P30" i="13"/>
  <c r="O30" i="13"/>
  <c r="Q30" i="13" s="1"/>
  <c r="N30" i="13"/>
  <c r="K30" i="13"/>
  <c r="J30" i="13"/>
  <c r="I30" i="13"/>
  <c r="F30" i="13"/>
  <c r="E30" i="13"/>
  <c r="G31" i="13" s="1"/>
  <c r="D30" i="13"/>
  <c r="D48" i="13" s="1"/>
  <c r="Q29" i="13"/>
  <c r="W28" i="13"/>
  <c r="V28" i="13"/>
  <c r="Q28" i="13"/>
  <c r="R28" i="13" s="1"/>
  <c r="L28" i="13"/>
  <c r="M28" i="13" s="1"/>
  <c r="G28" i="13"/>
  <c r="X28" i="13" s="1"/>
  <c r="X27" i="13"/>
  <c r="W27" i="13"/>
  <c r="V27" i="13"/>
  <c r="Q27" i="13"/>
  <c r="R27" i="13" s="1"/>
  <c r="L27" i="13"/>
  <c r="M27" i="13" s="1"/>
  <c r="G27" i="13"/>
  <c r="H27" i="13" s="1"/>
  <c r="Y27" i="13" s="1"/>
  <c r="X26" i="13"/>
  <c r="W26" i="13"/>
  <c r="V26" i="13"/>
  <c r="Q26" i="13"/>
  <c r="R26" i="13" s="1"/>
  <c r="L26" i="13"/>
  <c r="M26" i="13" s="1"/>
  <c r="G26" i="13"/>
  <c r="H26" i="13" s="1"/>
  <c r="Y26" i="13" s="1"/>
  <c r="W25" i="13"/>
  <c r="W30" i="13" s="1"/>
  <c r="V25" i="13"/>
  <c r="Q25" i="13"/>
  <c r="R25" i="13" s="1"/>
  <c r="Y25" i="13" s="1"/>
  <c r="M25" i="13"/>
  <c r="H25" i="13"/>
  <c r="W24" i="13"/>
  <c r="V24" i="13"/>
  <c r="Q24" i="13"/>
  <c r="R24" i="13" s="1"/>
  <c r="L24" i="13"/>
  <c r="M24" i="13" s="1"/>
  <c r="H24" i="13"/>
  <c r="Y24" i="13" s="1"/>
  <c r="W23" i="13"/>
  <c r="V23" i="13"/>
  <c r="R23" i="13"/>
  <c r="Q23" i="13"/>
  <c r="L23" i="13"/>
  <c r="M23" i="13" s="1"/>
  <c r="G23" i="13"/>
  <c r="X23" i="13" s="1"/>
  <c r="X22" i="13"/>
  <c r="W22" i="13"/>
  <c r="V22" i="13"/>
  <c r="R22" i="13"/>
  <c r="Q22" i="13"/>
  <c r="M22" i="13"/>
  <c r="L22" i="13"/>
  <c r="G22" i="13"/>
  <c r="H22" i="13" s="1"/>
  <c r="Y22" i="13" s="1"/>
  <c r="X21" i="13"/>
  <c r="W21" i="13"/>
  <c r="V21" i="13"/>
  <c r="R21" i="13"/>
  <c r="Y21" i="13" s="1"/>
  <c r="Q21" i="13"/>
  <c r="M21" i="13"/>
  <c r="L21" i="13"/>
  <c r="H21" i="13"/>
  <c r="G21" i="13"/>
  <c r="W20" i="13"/>
  <c r="V20" i="13"/>
  <c r="Q20" i="13"/>
  <c r="R20" i="13" s="1"/>
  <c r="M20" i="13"/>
  <c r="L20" i="13"/>
  <c r="H20" i="13"/>
  <c r="G20" i="13"/>
  <c r="W19" i="13"/>
  <c r="V19" i="13"/>
  <c r="Q19" i="13"/>
  <c r="R19" i="13" s="1"/>
  <c r="L19" i="13"/>
  <c r="M19" i="13" s="1"/>
  <c r="H19" i="13"/>
  <c r="Y19" i="13" s="1"/>
  <c r="G19" i="13"/>
  <c r="X19" i="13" s="1"/>
  <c r="W18" i="13"/>
  <c r="V18" i="13"/>
  <c r="Q18" i="13"/>
  <c r="R18" i="13" s="1"/>
  <c r="L18" i="13"/>
  <c r="M18" i="13" s="1"/>
  <c r="G18" i="13"/>
  <c r="X18" i="13" s="1"/>
  <c r="W17" i="13"/>
  <c r="V17" i="13"/>
  <c r="R17" i="13"/>
  <c r="Q17" i="13"/>
  <c r="L17" i="13"/>
  <c r="M17" i="13" s="1"/>
  <c r="G17" i="13"/>
  <c r="X17" i="13" s="1"/>
  <c r="X16" i="13"/>
  <c r="W16" i="13"/>
  <c r="V16" i="13"/>
  <c r="R16" i="13"/>
  <c r="Q16" i="13"/>
  <c r="M16" i="13"/>
  <c r="L16" i="13"/>
  <c r="G16" i="13"/>
  <c r="H16" i="13" s="1"/>
  <c r="W15" i="13"/>
  <c r="V15" i="13"/>
  <c r="Y15" i="13" s="1"/>
  <c r="Q15" i="13"/>
  <c r="X15" i="13" s="1"/>
  <c r="M15" i="13"/>
  <c r="H15" i="13"/>
  <c r="W14" i="13"/>
  <c r="V14" i="13"/>
  <c r="Q14" i="13"/>
  <c r="R14" i="13" s="1"/>
  <c r="L14" i="13"/>
  <c r="M14" i="13" s="1"/>
  <c r="G14" i="13"/>
  <c r="H14" i="13" s="1"/>
  <c r="W13" i="13"/>
  <c r="V13" i="13"/>
  <c r="Q13" i="13"/>
  <c r="R13" i="13" s="1"/>
  <c r="L13" i="13"/>
  <c r="M13" i="13" s="1"/>
  <c r="G13" i="13"/>
  <c r="X13" i="13" s="1"/>
  <c r="X12" i="13"/>
  <c r="W12" i="13"/>
  <c r="V12" i="13"/>
  <c r="Q12" i="13"/>
  <c r="R12" i="13" s="1"/>
  <c r="L12" i="13"/>
  <c r="M12" i="13" s="1"/>
  <c r="Y12" i="13" s="1"/>
  <c r="H12" i="13"/>
  <c r="X11" i="13"/>
  <c r="W11" i="13"/>
  <c r="V11" i="13"/>
  <c r="R11" i="13"/>
  <c r="Y11" i="13" s="1"/>
  <c r="Q11" i="13"/>
  <c r="M11" i="13"/>
  <c r="L11" i="13"/>
  <c r="H11" i="13"/>
  <c r="G11" i="13"/>
  <c r="W10" i="13"/>
  <c r="V10" i="13"/>
  <c r="Q10" i="13"/>
  <c r="X10" i="13" s="1"/>
  <c r="M10" i="13"/>
  <c r="L10" i="13"/>
  <c r="H10" i="13"/>
  <c r="W9" i="13"/>
  <c r="V9" i="13"/>
  <c r="V30" i="13" s="1"/>
  <c r="R9" i="13"/>
  <c r="L9" i="13"/>
  <c r="L30" i="13" s="1"/>
  <c r="M31" i="13" s="1"/>
  <c r="H9" i="13"/>
  <c r="R25" i="12"/>
  <c r="G13" i="12"/>
  <c r="H13" i="12" s="1"/>
  <c r="U46" i="12"/>
  <c r="T46" i="12"/>
  <c r="V47" i="12" s="1"/>
  <c r="S46" i="12"/>
  <c r="P46" i="12"/>
  <c r="O46" i="12"/>
  <c r="Q46" i="12" s="1"/>
  <c r="N46" i="12"/>
  <c r="K46" i="12"/>
  <c r="J46" i="12"/>
  <c r="L47" i="12" s="1"/>
  <c r="I46" i="12"/>
  <c r="F46" i="12"/>
  <c r="E46" i="12"/>
  <c r="D46" i="12"/>
  <c r="W44" i="12"/>
  <c r="V44" i="12"/>
  <c r="R44" i="12"/>
  <c r="L44" i="12"/>
  <c r="M44" i="12" s="1"/>
  <c r="G44" i="12"/>
  <c r="H44" i="12" s="1"/>
  <c r="Y44" i="12" s="1"/>
  <c r="W43" i="12"/>
  <c r="V43" i="12"/>
  <c r="Q43" i="12"/>
  <c r="R43" i="12" s="1"/>
  <c r="L43" i="12"/>
  <c r="M43" i="12" s="1"/>
  <c r="G43" i="12"/>
  <c r="X43" i="12" s="1"/>
  <c r="X42" i="12"/>
  <c r="W42" i="12"/>
  <c r="V42" i="12"/>
  <c r="Q42" i="12"/>
  <c r="R42" i="12" s="1"/>
  <c r="L42" i="12"/>
  <c r="M42" i="12" s="1"/>
  <c r="G42" i="12"/>
  <c r="H42" i="12" s="1"/>
  <c r="W41" i="12"/>
  <c r="V41" i="12"/>
  <c r="Q41" i="12"/>
  <c r="R41" i="12" s="1"/>
  <c r="L41" i="12"/>
  <c r="M41" i="12" s="1"/>
  <c r="G41" i="12"/>
  <c r="H41" i="12" s="1"/>
  <c r="W40" i="12"/>
  <c r="V40" i="12"/>
  <c r="Q40" i="12"/>
  <c r="L40" i="12"/>
  <c r="M40" i="12" s="1"/>
  <c r="G40" i="12"/>
  <c r="H40" i="12" s="1"/>
  <c r="W39" i="12"/>
  <c r="V39" i="12"/>
  <c r="Q39" i="12"/>
  <c r="R39" i="12" s="1"/>
  <c r="L39" i="12"/>
  <c r="G39" i="12"/>
  <c r="H39" i="12" s="1"/>
  <c r="W38" i="12"/>
  <c r="V38" i="12"/>
  <c r="Q38" i="12"/>
  <c r="R38" i="12" s="1"/>
  <c r="L38" i="12"/>
  <c r="M38" i="12" s="1"/>
  <c r="G38" i="12"/>
  <c r="W37" i="12"/>
  <c r="V37" i="12"/>
  <c r="Q37" i="12"/>
  <c r="R37" i="12" s="1"/>
  <c r="L37" i="12"/>
  <c r="M37" i="12" s="1"/>
  <c r="G37" i="12"/>
  <c r="X37" i="12" s="1"/>
  <c r="W36" i="12"/>
  <c r="V36" i="12"/>
  <c r="Q36" i="12"/>
  <c r="R36" i="12" s="1"/>
  <c r="L36" i="12"/>
  <c r="G36" i="12"/>
  <c r="H36" i="12" s="1"/>
  <c r="U30" i="12"/>
  <c r="T30" i="12"/>
  <c r="V31" i="12" s="1"/>
  <c r="S30" i="12"/>
  <c r="P30" i="12"/>
  <c r="O30" i="12"/>
  <c r="Q30" i="12" s="1"/>
  <c r="N30" i="12"/>
  <c r="K30" i="12"/>
  <c r="J30" i="12"/>
  <c r="I30" i="12"/>
  <c r="F30" i="12"/>
  <c r="E30" i="12"/>
  <c r="D30" i="12"/>
  <c r="Q29" i="12"/>
  <c r="W28" i="12"/>
  <c r="V28" i="12"/>
  <c r="Q28" i="12"/>
  <c r="R28" i="12" s="1"/>
  <c r="L28" i="12"/>
  <c r="M28" i="12" s="1"/>
  <c r="G28" i="12"/>
  <c r="H28" i="12" s="1"/>
  <c r="Y28" i="12" s="1"/>
  <c r="W27" i="12"/>
  <c r="V27" i="12"/>
  <c r="Q27" i="12"/>
  <c r="R27" i="12" s="1"/>
  <c r="L27" i="12"/>
  <c r="M27" i="12" s="1"/>
  <c r="G27" i="12"/>
  <c r="W26" i="12"/>
  <c r="V26" i="12"/>
  <c r="Q26" i="12"/>
  <c r="R26" i="12" s="1"/>
  <c r="L26" i="12"/>
  <c r="M26" i="12" s="1"/>
  <c r="G26" i="12"/>
  <c r="H26" i="12" s="1"/>
  <c r="W25" i="12"/>
  <c r="V25" i="12"/>
  <c r="Q25" i="12"/>
  <c r="M25" i="12"/>
  <c r="H25" i="12"/>
  <c r="W24" i="12"/>
  <c r="V24" i="12"/>
  <c r="Q24" i="12"/>
  <c r="R24" i="12" s="1"/>
  <c r="L24" i="12"/>
  <c r="M24" i="12" s="1"/>
  <c r="H24" i="12"/>
  <c r="W23" i="12"/>
  <c r="V23" i="12"/>
  <c r="Q23" i="12"/>
  <c r="R23" i="12" s="1"/>
  <c r="L23" i="12"/>
  <c r="M23" i="12" s="1"/>
  <c r="H23" i="12"/>
  <c r="Y23" i="12" s="1"/>
  <c r="G23" i="12"/>
  <c r="W22" i="12"/>
  <c r="V22" i="12"/>
  <c r="Q22" i="12"/>
  <c r="R22" i="12" s="1"/>
  <c r="L22" i="12"/>
  <c r="M22" i="12" s="1"/>
  <c r="G22" i="12"/>
  <c r="X22" i="12" s="1"/>
  <c r="W21" i="12"/>
  <c r="V21" i="12"/>
  <c r="Q21" i="12"/>
  <c r="R21" i="12" s="1"/>
  <c r="L21" i="12"/>
  <c r="M21" i="12" s="1"/>
  <c r="G21" i="12"/>
  <c r="X21" i="12" s="1"/>
  <c r="X20" i="12"/>
  <c r="W20" i="12"/>
  <c r="V20" i="12"/>
  <c r="Q20" i="12"/>
  <c r="R20" i="12" s="1"/>
  <c r="L20" i="12"/>
  <c r="M20" i="12" s="1"/>
  <c r="G20" i="12"/>
  <c r="H20" i="12" s="1"/>
  <c r="W19" i="12"/>
  <c r="V19" i="12"/>
  <c r="Q19" i="12"/>
  <c r="R19" i="12" s="1"/>
  <c r="L19" i="12"/>
  <c r="M19" i="12" s="1"/>
  <c r="G19" i="12"/>
  <c r="H19" i="12" s="1"/>
  <c r="W18" i="12"/>
  <c r="V18" i="12"/>
  <c r="Q18" i="12"/>
  <c r="R18" i="12" s="1"/>
  <c r="L18" i="12"/>
  <c r="M18" i="12" s="1"/>
  <c r="G18" i="12"/>
  <c r="H18" i="12" s="1"/>
  <c r="W17" i="12"/>
  <c r="V17" i="12"/>
  <c r="Q17" i="12"/>
  <c r="R17" i="12" s="1"/>
  <c r="L17" i="12"/>
  <c r="G17" i="12"/>
  <c r="H17" i="12" s="1"/>
  <c r="W16" i="12"/>
  <c r="V16" i="12"/>
  <c r="Q16" i="12"/>
  <c r="R16" i="12" s="1"/>
  <c r="L16" i="12"/>
  <c r="M16" i="12" s="1"/>
  <c r="G16" i="12"/>
  <c r="W15" i="12"/>
  <c r="V15" i="12"/>
  <c r="Q15" i="12"/>
  <c r="M15" i="12"/>
  <c r="X15" i="12"/>
  <c r="X14" i="12"/>
  <c r="W14" i="12"/>
  <c r="V14" i="12"/>
  <c r="Q14" i="12"/>
  <c r="R14" i="12" s="1"/>
  <c r="M14" i="12"/>
  <c r="L14" i="12"/>
  <c r="G14" i="12"/>
  <c r="H14" i="12" s="1"/>
  <c r="W13" i="12"/>
  <c r="V13" i="12"/>
  <c r="Q13" i="12"/>
  <c r="L13" i="12"/>
  <c r="M13" i="12" s="1"/>
  <c r="W12" i="12"/>
  <c r="V12" i="12"/>
  <c r="Q12" i="12"/>
  <c r="R12" i="12" s="1"/>
  <c r="L12" i="12"/>
  <c r="H12" i="12"/>
  <c r="W11" i="12"/>
  <c r="V11" i="12"/>
  <c r="Q11" i="12"/>
  <c r="R11" i="12" s="1"/>
  <c r="L11" i="12"/>
  <c r="M11" i="12" s="1"/>
  <c r="G11" i="12"/>
  <c r="H11" i="12" s="1"/>
  <c r="Y11" i="12" s="1"/>
  <c r="W10" i="12"/>
  <c r="V10" i="12"/>
  <c r="Q10" i="12"/>
  <c r="R10" i="12" s="1"/>
  <c r="L10" i="12"/>
  <c r="M10" i="12" s="1"/>
  <c r="H10" i="12"/>
  <c r="Y10" i="12" s="1"/>
  <c r="W9" i="12"/>
  <c r="V9" i="12"/>
  <c r="R9" i="12"/>
  <c r="L9" i="12"/>
  <c r="H9" i="12"/>
  <c r="W46" i="14" l="1"/>
  <c r="V48" i="14"/>
  <c r="Y11" i="14"/>
  <c r="Y41" i="14"/>
  <c r="Q48" i="14"/>
  <c r="R47" i="14"/>
  <c r="Y24" i="14"/>
  <c r="R46" i="14"/>
  <c r="H46" i="14"/>
  <c r="Y36" i="14"/>
  <c r="M46" i="14"/>
  <c r="W48" i="14"/>
  <c r="Y39" i="14"/>
  <c r="R30" i="14"/>
  <c r="X30" i="14"/>
  <c r="Y31" i="14" s="1"/>
  <c r="R10" i="14"/>
  <c r="Y10" i="14" s="1"/>
  <c r="H18" i="14"/>
  <c r="Y18" i="14" s="1"/>
  <c r="M19" i="14"/>
  <c r="Y19" i="14" s="1"/>
  <c r="R20" i="14"/>
  <c r="Y20" i="14" s="1"/>
  <c r="X36" i="14"/>
  <c r="X42" i="14"/>
  <c r="G46" i="14"/>
  <c r="X11" i="14"/>
  <c r="H13" i="14"/>
  <c r="Y13" i="14" s="1"/>
  <c r="M14" i="14"/>
  <c r="Y14" i="14" s="1"/>
  <c r="X21" i="14"/>
  <c r="M24" i="14"/>
  <c r="H28" i="14"/>
  <c r="Y28" i="14" s="1"/>
  <c r="H38" i="14"/>
  <c r="Y38" i="14" s="1"/>
  <c r="M39" i="14"/>
  <c r="H44" i="14"/>
  <c r="Y44" i="14" s="1"/>
  <c r="M9" i="14"/>
  <c r="H17" i="14"/>
  <c r="Y17" i="14" s="1"/>
  <c r="H23" i="14"/>
  <c r="Y23" i="14" s="1"/>
  <c r="G30" i="14"/>
  <c r="H31" i="14" s="1"/>
  <c r="V31" i="14"/>
  <c r="X41" i="14"/>
  <c r="D48" i="14"/>
  <c r="M12" i="14"/>
  <c r="Y12" i="14" s="1"/>
  <c r="L30" i="14"/>
  <c r="M31" i="14" s="1"/>
  <c r="G47" i="14"/>
  <c r="I48" i="14"/>
  <c r="L46" i="14"/>
  <c r="L48" i="14" s="1"/>
  <c r="J48" i="14"/>
  <c r="N48" i="13"/>
  <c r="R31" i="13"/>
  <c r="Y16" i="13"/>
  <c r="R47" i="13"/>
  <c r="W46" i="13"/>
  <c r="W48" i="13"/>
  <c r="Y36" i="13"/>
  <c r="M46" i="13"/>
  <c r="M48" i="13" s="1"/>
  <c r="Y41" i="13"/>
  <c r="X46" i="13"/>
  <c r="H30" i="13"/>
  <c r="Y40" i="13"/>
  <c r="Y14" i="13"/>
  <c r="Y20" i="13"/>
  <c r="Y43" i="13"/>
  <c r="Q48" i="13"/>
  <c r="H39" i="13"/>
  <c r="Y39" i="13" s="1"/>
  <c r="R41" i="13"/>
  <c r="R46" i="13" s="1"/>
  <c r="R48" i="13" s="1"/>
  <c r="H18" i="13"/>
  <c r="Y18" i="13" s="1"/>
  <c r="G46" i="13"/>
  <c r="H38" i="13"/>
  <c r="Y38" i="13" s="1"/>
  <c r="X25" i="13"/>
  <c r="E48" i="13"/>
  <c r="X40" i="13"/>
  <c r="L46" i="13"/>
  <c r="R10" i="13"/>
  <c r="R30" i="13" s="1"/>
  <c r="M9" i="13"/>
  <c r="M30" i="13" s="1"/>
  <c r="H17" i="13"/>
  <c r="Y17" i="13" s="1"/>
  <c r="H23" i="13"/>
  <c r="Y23" i="13" s="1"/>
  <c r="X20" i="13"/>
  <c r="X9" i="13"/>
  <c r="X14" i="13"/>
  <c r="X24" i="13"/>
  <c r="X30" i="13" s="1"/>
  <c r="Y31" i="13" s="1"/>
  <c r="X44" i="13"/>
  <c r="H13" i="13"/>
  <c r="Y13" i="13" s="1"/>
  <c r="H28" i="13"/>
  <c r="Y28" i="13" s="1"/>
  <c r="G30" i="13"/>
  <c r="H31" i="13" s="1"/>
  <c r="J48" i="13"/>
  <c r="V30" i="12"/>
  <c r="Y26" i="12"/>
  <c r="V46" i="12"/>
  <c r="V48" i="12" s="1"/>
  <c r="Y42" i="12"/>
  <c r="S48" i="12"/>
  <c r="X38" i="12"/>
  <c r="X17" i="12"/>
  <c r="X39" i="12"/>
  <c r="X19" i="12"/>
  <c r="X26" i="12"/>
  <c r="X27" i="12"/>
  <c r="X36" i="12"/>
  <c r="T48" i="12"/>
  <c r="U48" i="12"/>
  <c r="X9" i="12"/>
  <c r="G31" i="12"/>
  <c r="D48" i="12"/>
  <c r="Y25" i="12"/>
  <c r="L31" i="12"/>
  <c r="K48" i="12"/>
  <c r="X41" i="12"/>
  <c r="R31" i="12"/>
  <c r="N48" i="12"/>
  <c r="Y19" i="12"/>
  <c r="W30" i="12"/>
  <c r="W46" i="12"/>
  <c r="X12" i="12"/>
  <c r="X25" i="12"/>
  <c r="X13" i="12"/>
  <c r="F48" i="12"/>
  <c r="L30" i="12"/>
  <c r="M31" i="12" s="1"/>
  <c r="X40" i="12"/>
  <c r="L46" i="12"/>
  <c r="X16" i="12"/>
  <c r="Y40" i="12"/>
  <c r="Y24" i="12"/>
  <c r="Y41" i="12"/>
  <c r="Y18" i="12"/>
  <c r="Y39" i="12"/>
  <c r="R47" i="12"/>
  <c r="Q48" i="12"/>
  <c r="Y14" i="12"/>
  <c r="Y20" i="12"/>
  <c r="H38" i="12"/>
  <c r="Y38" i="12" s="1"/>
  <c r="R40" i="12"/>
  <c r="R46" i="12" s="1"/>
  <c r="G46" i="12"/>
  <c r="M17" i="12"/>
  <c r="Y17" i="12" s="1"/>
  <c r="G30" i="12"/>
  <c r="H31" i="12" s="1"/>
  <c r="H27" i="12"/>
  <c r="Y27" i="12" s="1"/>
  <c r="H37" i="12"/>
  <c r="Y37" i="12" s="1"/>
  <c r="H43" i="12"/>
  <c r="Y43" i="12" s="1"/>
  <c r="H21" i="12"/>
  <c r="Y21" i="12" s="1"/>
  <c r="E48" i="12"/>
  <c r="H15" i="12"/>
  <c r="Y15" i="12" s="1"/>
  <c r="X18" i="12"/>
  <c r="X24" i="12"/>
  <c r="M9" i="12"/>
  <c r="Y9" i="12" s="1"/>
  <c r="X23" i="12"/>
  <c r="M36" i="12"/>
  <c r="Y36" i="12" s="1"/>
  <c r="X11" i="12"/>
  <c r="X28" i="12"/>
  <c r="X44" i="12"/>
  <c r="G47" i="12"/>
  <c r="I48" i="12"/>
  <c r="R13" i="12"/>
  <c r="R30" i="12" s="1"/>
  <c r="H16" i="12"/>
  <c r="Y16" i="12" s="1"/>
  <c r="H22" i="12"/>
  <c r="Y22" i="12" s="1"/>
  <c r="J48" i="12"/>
  <c r="X10" i="12"/>
  <c r="M12" i="12"/>
  <c r="Y12" i="12" s="1"/>
  <c r="M39" i="12"/>
  <c r="G48" i="14" l="1"/>
  <c r="Y46" i="14"/>
  <c r="M47" i="14"/>
  <c r="H47" i="14"/>
  <c r="X46" i="14"/>
  <c r="R48" i="14"/>
  <c r="M30" i="14"/>
  <c r="M48" i="14" s="1"/>
  <c r="H30" i="14"/>
  <c r="H48" i="14" s="1"/>
  <c r="Y9" i="14"/>
  <c r="Y30" i="14" s="1"/>
  <c r="Y46" i="13"/>
  <c r="H47" i="13"/>
  <c r="G48" i="13"/>
  <c r="H46" i="13"/>
  <c r="H48" i="13" s="1"/>
  <c r="X48" i="13"/>
  <c r="Y10" i="13"/>
  <c r="M47" i="13"/>
  <c r="L48" i="13"/>
  <c r="Y47" i="13"/>
  <c r="Y9" i="13"/>
  <c r="Y49" i="13"/>
  <c r="H46" i="12"/>
  <c r="L48" i="12"/>
  <c r="M46" i="12"/>
  <c r="W48" i="12"/>
  <c r="R48" i="12"/>
  <c r="Y46" i="12"/>
  <c r="X30" i="12"/>
  <c r="Y31" i="12" s="1"/>
  <c r="X46" i="12"/>
  <c r="Y47" i="12" s="1"/>
  <c r="M47" i="12"/>
  <c r="Y13" i="12"/>
  <c r="Y30" i="12" s="1"/>
  <c r="Y48" i="12" s="1"/>
  <c r="H47" i="12"/>
  <c r="G48" i="12"/>
  <c r="H30" i="12"/>
  <c r="H48" i="12" s="1"/>
  <c r="M30" i="12"/>
  <c r="Y48" i="14" l="1"/>
  <c r="X48" i="14"/>
  <c r="Y49" i="14" s="1"/>
  <c r="Y47" i="14"/>
  <c r="Y30" i="13"/>
  <c r="Y48" i="13" s="1"/>
  <c r="M48" i="12"/>
  <c r="X48" i="12"/>
  <c r="Y49" i="12" s="1"/>
</calcChain>
</file>

<file path=xl/sharedStrings.xml><?xml version="1.0" encoding="utf-8"?>
<sst xmlns="http://schemas.openxmlformats.org/spreadsheetml/2006/main" count="525" uniqueCount="98">
  <si>
    <t>NÁKLADY</t>
  </si>
  <si>
    <t>Kč</t>
  </si>
  <si>
    <t>SU</t>
  </si>
  <si>
    <t>AU</t>
  </si>
  <si>
    <t>Název</t>
  </si>
  <si>
    <t>Dotace Zřizovatele</t>
  </si>
  <si>
    <t>Vlastní činost</t>
  </si>
  <si>
    <t>MŠMT/MPSV</t>
  </si>
  <si>
    <t>Projekty</t>
  </si>
  <si>
    <t>Doplňková činnost</t>
  </si>
  <si>
    <t>Navrhovaný</t>
  </si>
  <si>
    <t>RZ č. 1</t>
  </si>
  <si>
    <t>RZ č. 2</t>
  </si>
  <si>
    <t>RZ celkem</t>
  </si>
  <si>
    <t>Upravený</t>
  </si>
  <si>
    <t>Schválený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</si>
  <si>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</si>
  <si>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</si>
  <si>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</si>
  <si>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</si>
  <si>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</si>
  <si>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</si>
  <si>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</si>
  <si>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</si>
  <si>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</si>
  <si>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</si>
  <si>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</si>
  <si>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</si>
  <si>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</si>
  <si>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</si>
  <si>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</si>
  <si>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</si>
  <si>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</si>
  <si>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</si>
  <si>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</si>
  <si>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Jiné sociální pojištění</t>
  </si>
  <si>
    <t>527</t>
  </si>
  <si>
    <t>Zákonné sociální náklady</t>
  </si>
  <si>
    <t>538</t>
  </si>
  <si>
    <t>Jiné daně a poplatky</t>
  </si>
  <si>
    <t>542</t>
  </si>
  <si>
    <t>Jiné pokuty a penále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</si>
  <si>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</si>
  <si>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</si>
  <si>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</si>
  <si>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</si>
  <si>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</si>
  <si>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</si>
  <si>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563</t>
  </si>
  <si>
    <t>Kurzové ztráty</t>
  </si>
  <si>
    <t>569</t>
  </si>
  <si>
    <t>Ostatní finanční náklady</t>
  </si>
  <si>
    <t>591</t>
  </si>
  <si>
    <t>Daň z příjmu</t>
  </si>
  <si>
    <t>CELKEM NÁKLADY</t>
  </si>
  <si>
    <t>VÝNOSY</t>
  </si>
  <si>
    <t>602</t>
  </si>
  <si>
    <t>Výnosy z prodeje služeb</t>
  </si>
  <si>
    <t>603</t>
  </si>
  <si>
    <t>Výnosy z pronájmu</t>
  </si>
  <si>
    <t>604</t>
  </si>
  <si>
    <t>Výnosy z prodaného zboží</t>
  </si>
  <si>
    <t>609</t>
  </si>
  <si>
    <t>Jiné výnosy z vlastních výkonů</t>
  </si>
  <si>
    <t>648</t>
  </si>
  <si>
    <t>Čerpání fondů</t>
  </si>
  <si>
    <t>649</t>
  </si>
  <si>
    <t>Ostatní výnosy z činnosti</t>
  </si>
  <si>
    <t>662</t>
  </si>
  <si>
    <t>Úroky</t>
  </si>
  <si>
    <t>669</t>
  </si>
  <si>
    <t>Ostatní finanční výnosy</t>
  </si>
  <si>
    <t>672</t>
  </si>
  <si>
    <t>Výnosy z nároků na prostředky rozpočtů</t>
  </si>
  <si>
    <t>CELKEM VÝNOSY</t>
  </si>
  <si>
    <t>VÝSLEDEK (výnosy - náklady)</t>
  </si>
  <si>
    <t xml:space="preserve">IČ: </t>
  </si>
  <si>
    <t>531</t>
  </si>
  <si>
    <t>Daň silniční</t>
  </si>
  <si>
    <t>70991979</t>
  </si>
  <si>
    <r>
      <t xml:space="preserve">Název p.o.: </t>
    </r>
    <r>
      <rPr>
        <b/>
        <sz val="11"/>
        <color theme="1"/>
        <rFont val="Arial"/>
        <family val="2"/>
        <charset val="238"/>
      </rPr>
      <t>Mateřská škola Uherský Brod, Mariánské náměstí</t>
    </r>
  </si>
  <si>
    <t>RZ č.2</t>
  </si>
  <si>
    <t>RZ č.1</t>
  </si>
  <si>
    <t xml:space="preserve">Návrh rozpočtu na rok 2024 </t>
  </si>
  <si>
    <t>ÚSC - 2024</t>
  </si>
  <si>
    <t>Státní rozpočet - 2024</t>
  </si>
  <si>
    <t>DČ-2024</t>
  </si>
  <si>
    <t>Celkem 2024</t>
  </si>
  <si>
    <t>Návrh rozpočtu na rok 2025</t>
  </si>
  <si>
    <t>ÚSC - 2025</t>
  </si>
  <si>
    <t>Státní rozpočet - 2025</t>
  </si>
  <si>
    <t>DČ-2025</t>
  </si>
  <si>
    <t>Celkem 2025</t>
  </si>
  <si>
    <t>Návrh rozpočtu na rok 2026</t>
  </si>
  <si>
    <t>ÚSC - 2026</t>
  </si>
  <si>
    <t>Státní rozpočet - 2026</t>
  </si>
  <si>
    <t>DČ-2026</t>
  </si>
  <si>
    <t>Celkem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</si>
</sst>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49" fontId="3" fillId="0" borderId="0" xfId="0" applyNumberFormat="1" applyFont="1"/>
    <xf numFmtId="3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9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3" fontId="6" fillId="6" borderId="22" xfId="0" applyNumberFormat="1" applyFont="1" applyFill="1" applyBorder="1" applyAlignment="1">
      <alignment horizontal="right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49" fontId="1" fillId="0" borderId="28" xfId="0" applyNumberFormat="1" applyFont="1" applyBorder="1"/>
    <xf numFmtId="49" fontId="1" fillId="0" borderId="29" xfId="0" applyNumberFormat="1" applyFont="1" applyBorder="1"/>
    <xf numFmtId="49" fontId="1" fillId="0" borderId="30" xfId="0" applyNumberFormat="1" applyFont="1" applyBorder="1"/>
    <xf numFmtId="49" fontId="1" fillId="0" borderId="31" xfId="0" applyNumberFormat="1" applyFont="1" applyBorder="1"/>
    <xf numFmtId="49" fontId="8" fillId="0" borderId="0" xfId="0" applyNumberFormat="1" applyFont="1"/>
    <xf numFmtId="49" fontId="2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3" fontId="9" fillId="0" borderId="0" xfId="0" applyNumberFormat="1" applyFont="1"/>
    <xf numFmtId="3" fontId="7" fillId="0" borderId="0" xfId="0" applyNumberFormat="1" applyFont="1"/>
    <xf numFmtId="3" fontId="7" fillId="0" borderId="41" xfId="0" applyNumberFormat="1" applyFont="1" applyBorder="1"/>
    <xf numFmtId="0" fontId="7" fillId="0" borderId="41" xfId="0" applyFont="1" applyBorder="1"/>
    <xf numFmtId="3" fontId="10" fillId="0" borderId="41" xfId="0" applyNumberFormat="1" applyFont="1" applyBorder="1"/>
    <xf numFmtId="3" fontId="10" fillId="0" borderId="0" xfId="0" applyNumberFormat="1" applyFont="1"/>
    <xf numFmtId="49" fontId="11" fillId="7" borderId="29" xfId="0" applyNumberFormat="1" applyFont="1" applyFill="1" applyBorder="1"/>
    <xf numFmtId="49" fontId="11" fillId="7" borderId="30" xfId="0" applyNumberFormat="1" applyFont="1" applyFill="1" applyBorder="1"/>
    <xf numFmtId="49" fontId="11" fillId="7" borderId="31" xfId="0" applyNumberFormat="1" applyFont="1" applyFill="1" applyBorder="1"/>
    <xf numFmtId="3" fontId="12" fillId="0" borderId="32" xfId="0" applyNumberFormat="1" applyFont="1" applyBorder="1" applyProtection="1">
      <protection locked="0"/>
    </xf>
    <xf numFmtId="3" fontId="12" fillId="0" borderId="33" xfId="0" applyNumberFormat="1" applyFont="1" applyBorder="1" applyProtection="1">
      <protection locked="0"/>
    </xf>
    <xf numFmtId="3" fontId="12" fillId="0" borderId="34" xfId="0" applyNumberFormat="1" applyFont="1" applyBorder="1" applyProtection="1">
      <protection locked="0"/>
    </xf>
    <xf numFmtId="3" fontId="12" fillId="0" borderId="30" xfId="0" applyNumberFormat="1" applyFont="1" applyBorder="1"/>
    <xf numFmtId="3" fontId="12" fillId="0" borderId="31" xfId="0" applyNumberFormat="1" applyFont="1" applyBorder="1"/>
    <xf numFmtId="3" fontId="12" fillId="0" borderId="36" xfId="0" applyNumberFormat="1" applyFont="1" applyBorder="1"/>
    <xf numFmtId="3" fontId="12" fillId="0" borderId="36" xfId="0" applyNumberFormat="1" applyFont="1" applyBorder="1" applyProtection="1">
      <protection locked="0"/>
    </xf>
    <xf numFmtId="3" fontId="12" fillId="0" borderId="34" xfId="0" applyNumberFormat="1" applyFont="1" applyBorder="1"/>
    <xf numFmtId="49" fontId="11" fillId="7" borderId="32" xfId="0" applyNumberFormat="1" applyFont="1" applyFill="1" applyBorder="1"/>
    <xf numFmtId="49" fontId="11" fillId="7" borderId="33" xfId="0" applyNumberFormat="1" applyFont="1" applyFill="1" applyBorder="1"/>
    <xf numFmtId="49" fontId="11" fillId="7" borderId="37" xfId="0" applyNumberFormat="1" applyFont="1" applyFill="1" applyBorder="1"/>
    <xf numFmtId="3" fontId="12" fillId="0" borderId="35" xfId="0" applyNumberFormat="1" applyFont="1" applyBorder="1" applyProtection="1">
      <protection locked="0"/>
    </xf>
    <xf numFmtId="3" fontId="12" fillId="0" borderId="38" xfId="0" applyNumberFormat="1" applyFont="1" applyBorder="1" applyProtection="1">
      <protection locked="0"/>
    </xf>
    <xf numFmtId="3" fontId="12" fillId="0" borderId="40" xfId="0" applyNumberFormat="1" applyFont="1" applyBorder="1" applyProtection="1">
      <protection locked="0"/>
    </xf>
    <xf numFmtId="3" fontId="12" fillId="0" borderId="39" xfId="0" applyNumberFormat="1" applyFont="1" applyBorder="1" applyProtection="1">
      <protection locked="0"/>
    </xf>
    <xf numFmtId="49" fontId="11" fillId="7" borderId="42" xfId="0" applyNumberFormat="1" applyFont="1" applyFill="1" applyBorder="1"/>
    <xf numFmtId="49" fontId="11" fillId="7" borderId="43" xfId="0" applyNumberFormat="1" applyFont="1" applyFill="1" applyBorder="1"/>
    <xf numFmtId="49" fontId="11" fillId="7" borderId="44" xfId="0" applyNumberFormat="1" applyFont="1" applyFill="1" applyBorder="1"/>
    <xf numFmtId="3" fontId="12" fillId="0" borderId="42" xfId="0" applyNumberFormat="1" applyFont="1" applyBorder="1" applyProtection="1">
      <protection locked="0"/>
    </xf>
    <xf numFmtId="3" fontId="12" fillId="0" borderId="43" xfId="0" applyNumberFormat="1" applyFont="1" applyBorder="1" applyProtection="1">
      <protection locked="0"/>
    </xf>
    <xf numFmtId="3" fontId="12" fillId="0" borderId="18" xfId="0" applyNumberFormat="1" applyFont="1" applyBorder="1" applyProtection="1">
      <protection locked="0"/>
    </xf>
    <xf numFmtId="3" fontId="12" fillId="0" borderId="32" xfId="0" applyNumberFormat="1" applyFont="1" applyBorder="1"/>
    <xf numFmtId="3" fontId="12" fillId="0" borderId="33" xfId="0" applyNumberFormat="1" applyFont="1" applyBorder="1"/>
    <xf numFmtId="49" fontId="11" fillId="0" borderId="42" xfId="0" applyNumberFormat="1" applyFont="1" applyBorder="1"/>
    <xf numFmtId="49" fontId="11" fillId="0" borderId="43" xfId="0" applyNumberFormat="1" applyFont="1" applyBorder="1"/>
    <xf numFmtId="49" fontId="11" fillId="0" borderId="44" xfId="0" applyNumberFormat="1" applyFont="1" applyBorder="1"/>
    <xf numFmtId="3" fontId="11" fillId="0" borderId="32" xfId="0" applyNumberFormat="1" applyFont="1" applyBorder="1"/>
    <xf numFmtId="3" fontId="11" fillId="0" borderId="33" xfId="0" applyNumberFormat="1" applyFont="1" applyBorder="1"/>
    <xf numFmtId="3" fontId="11" fillId="0" borderId="35" xfId="0" applyNumberFormat="1" applyFont="1" applyBorder="1"/>
    <xf numFmtId="3" fontId="11" fillId="0" borderId="32" xfId="0" applyNumberFormat="1" applyFont="1" applyBorder="1" applyProtection="1">
      <protection locked="0"/>
    </xf>
    <xf numFmtId="3" fontId="11" fillId="0" borderId="33" xfId="0" applyNumberFormat="1" applyFont="1" applyBorder="1" applyProtection="1">
      <protection locked="0"/>
    </xf>
    <xf numFmtId="3" fontId="11" fillId="0" borderId="45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18" xfId="0" applyNumberFormat="1" applyFont="1" applyBorder="1"/>
    <xf numFmtId="3" fontId="11" fillId="0" borderId="43" xfId="0" applyNumberFormat="1" applyFont="1" applyBorder="1"/>
    <xf numFmtId="3" fontId="11" fillId="0" borderId="36" xfId="0" applyNumberFormat="1" applyFont="1" applyBorder="1"/>
    <xf numFmtId="49" fontId="13" fillId="6" borderId="19" xfId="0" applyNumberFormat="1" applyFont="1" applyFill="1" applyBorder="1"/>
    <xf numFmtId="49" fontId="13" fillId="6" borderId="20" xfId="0" applyNumberFormat="1" applyFont="1" applyFill="1" applyBorder="1"/>
    <xf numFmtId="49" fontId="13" fillId="6" borderId="46" xfId="0" applyNumberFormat="1" applyFont="1" applyFill="1" applyBorder="1"/>
    <xf numFmtId="3" fontId="13" fillId="6" borderId="50" xfId="0" applyNumberFormat="1" applyFont="1" applyFill="1" applyBorder="1"/>
    <xf numFmtId="3" fontId="13" fillId="6" borderId="20" xfId="0" applyNumberFormat="1" applyFont="1" applyFill="1" applyBorder="1"/>
    <xf numFmtId="3" fontId="13" fillId="6" borderId="47" xfId="0" applyNumberFormat="1" applyFont="1" applyFill="1" applyBorder="1"/>
    <xf numFmtId="3" fontId="13" fillId="6" borderId="19" xfId="0" applyNumberFormat="1" applyFont="1" applyFill="1" applyBorder="1"/>
    <xf numFmtId="3" fontId="13" fillId="6" borderId="48" xfId="0" applyNumberFormat="1" applyFont="1" applyFill="1" applyBorder="1"/>
    <xf numFmtId="49" fontId="11" fillId="0" borderId="0" xfId="0" applyNumberFormat="1" applyFont="1"/>
    <xf numFmtId="3" fontId="11" fillId="0" borderId="0" xfId="0" applyNumberFormat="1" applyFont="1"/>
    <xf numFmtId="3" fontId="12" fillId="0" borderId="2" xfId="0" applyNumberFormat="1" applyFont="1" applyBorder="1" applyProtection="1">
      <protection locked="0"/>
    </xf>
    <xf numFmtId="3" fontId="12" fillId="0" borderId="30" xfId="0" applyNumberFormat="1" applyFont="1" applyBorder="1" applyProtection="1">
      <protection locked="0"/>
    </xf>
    <xf numFmtId="3" fontId="14" fillId="0" borderId="43" xfId="0" applyNumberFormat="1" applyFont="1" applyBorder="1"/>
    <xf numFmtId="3" fontId="11" fillId="0" borderId="17" xfId="0" applyNumberFormat="1" applyFont="1" applyBorder="1"/>
    <xf numFmtId="3" fontId="12" fillId="0" borderId="43" xfId="0" applyNumberFormat="1" applyFont="1" applyBorder="1"/>
    <xf numFmtId="3" fontId="11" fillId="0" borderId="44" xfId="0" applyNumberFormat="1" applyFont="1" applyBorder="1"/>
    <xf numFmtId="3" fontId="11" fillId="0" borderId="16" xfId="0" applyNumberFormat="1" applyFont="1" applyBorder="1"/>
    <xf numFmtId="3" fontId="11" fillId="0" borderId="14" xfId="0" applyNumberFormat="1" applyFont="1" applyBorder="1"/>
    <xf numFmtId="3" fontId="11" fillId="0" borderId="55" xfId="0" applyNumberFormat="1" applyFont="1" applyBorder="1"/>
    <xf numFmtId="3" fontId="15" fillId="6" borderId="20" xfId="0" applyNumberFormat="1" applyFont="1" applyFill="1" applyBorder="1"/>
    <xf numFmtId="3" fontId="13" fillId="6" borderId="46" xfId="0" applyNumberFormat="1" applyFont="1" applyFill="1" applyBorder="1"/>
    <xf numFmtId="49" fontId="13" fillId="6" borderId="4" xfId="0" applyNumberFormat="1" applyFont="1" applyFill="1" applyBorder="1"/>
    <xf numFmtId="49" fontId="13" fillId="6" borderId="51" xfId="0" applyNumberFormat="1" applyFont="1" applyFill="1" applyBorder="1"/>
    <xf numFmtId="49" fontId="13" fillId="6" borderId="6" xfId="0" applyNumberFormat="1" applyFont="1" applyFill="1" applyBorder="1"/>
    <xf numFmtId="164" fontId="13" fillId="6" borderId="52" xfId="0" applyNumberFormat="1" applyFont="1" applyFill="1" applyBorder="1"/>
    <xf numFmtId="164" fontId="13" fillId="6" borderId="49" xfId="0" applyNumberFormat="1" applyFont="1" applyFill="1" applyBorder="1"/>
    <xf numFmtId="164" fontId="15" fillId="6" borderId="49" xfId="0" applyNumberFormat="1" applyFont="1" applyFill="1" applyBorder="1"/>
    <xf numFmtId="164" fontId="15" fillId="6" borderId="53" xfId="0" applyNumberFormat="1" applyFont="1" applyFill="1" applyBorder="1"/>
    <xf numFmtId="164" fontId="13" fillId="6" borderId="5" xfId="0" applyNumberFormat="1" applyFont="1" applyFill="1" applyBorder="1"/>
    <xf numFmtId="164" fontId="13" fillId="6" borderId="54" xfId="0" applyNumberFormat="1" applyFont="1" applyFill="1" applyBorder="1"/>
    <xf numFmtId="164" fontId="13" fillId="6" borderId="6" xfId="0" applyNumberFormat="1" applyFont="1" applyFill="1" applyBorder="1"/>
    <xf numFmtId="3" fontId="12" fillId="0" borderId="45" xfId="0" applyNumberFormat="1" applyFont="1" applyBorder="1" applyProtection="1">
      <protection locked="0"/>
    </xf>
    <xf numFmtId="3" fontId="13" fillId="6" borderId="56" xfId="0" applyNumberFormat="1" applyFont="1" applyFill="1" applyBorder="1"/>
    <xf numFmtId="3" fontId="12" fillId="0" borderId="57" xfId="0" applyNumberFormat="1" applyFont="1" applyBorder="1" applyProtection="1">
      <protection locked="0"/>
    </xf>
    <xf numFmtId="3" fontId="6" fillId="0" borderId="33" xfId="0" applyNumberFormat="1" applyFont="1" applyBorder="1" applyAlignment="1">
      <alignment horizontal="center"/>
    </xf>
    <xf numFmtId="3" fontId="13" fillId="6" borderId="43" xfId="0" applyNumberFormat="1" applyFont="1" applyFill="1" applyBorder="1"/>
    <xf numFmtId="3" fontId="11" fillId="0" borderId="5" xfId="0" applyNumberFormat="1" applyFont="1" applyBorder="1"/>
    <xf numFmtId="3" fontId="15" fillId="6" borderId="43" xfId="0" applyNumberFormat="1" applyFont="1" applyFill="1" applyBorder="1" applyProtection="1">
      <protection locked="0"/>
    </xf>
    <xf numFmtId="3" fontId="11" fillId="0" borderId="8" xfId="0" applyNumberFormat="1" applyFont="1" applyBorder="1"/>
    <xf numFmtId="3" fontId="4" fillId="0" borderId="12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/>
    </xf>
    <xf numFmtId="3" fontId="4" fillId="5" borderId="1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5" borderId="1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36FC-7407-4038-853A-98D97485BA0F}">
  <sheetPr>
    <pageSetUpPr fitToPage="1"/>
  </sheetPr>
  <dimension ref="A1:Z50"/>
  <sheetViews>
    <sheetView tabSelected="1" topLeftCell="A22" zoomScale="53" zoomScaleNormal="53" workbookViewId="0">
      <selection activeCell="F59" sqref="F59"/>
    </sheetView>
  </sheetViews>
  <sheetFormatPr defaultColWidth="8.85546875" defaultRowHeight="14.25" x14ac:dyDescent="0.2"/>
  <cols>
    <col min="1" max="1" width="4.85546875" style="1" customWidth="1"/>
    <col min="2" max="2" width="3.7109375" style="1" bestFit="1" customWidth="1"/>
    <col min="3" max="3" width="50.140625" style="1" customWidth="1"/>
    <col min="4" max="4" width="17.28515625" style="2" customWidth="1"/>
    <col min="5" max="7" width="13.28515625" style="2" customWidth="1"/>
    <col min="8" max="8" width="20.28515625" style="2" customWidth="1"/>
    <col min="9" max="10" width="14.140625" style="2" customWidth="1"/>
    <col min="11" max="11" width="12.28515625" style="2" customWidth="1"/>
    <col min="12" max="12" width="14.7109375" style="2" customWidth="1"/>
    <col min="13" max="13" width="14.140625" style="2" customWidth="1"/>
    <col min="14" max="14" width="15.7109375" style="2" customWidth="1"/>
    <col min="15" max="16" width="13.28515625" style="2" customWidth="1"/>
    <col min="17" max="17" width="16.28515625" style="2" customWidth="1"/>
    <col min="18" max="18" width="16" style="2" customWidth="1"/>
    <col min="19" max="22" width="12.28515625" style="2" customWidth="1"/>
    <col min="23" max="25" width="14.28515625" style="2" customWidth="1"/>
    <col min="26" max="26" width="11" style="3" bestFit="1" customWidth="1"/>
    <col min="27" max="16384" width="8.85546875" style="3"/>
  </cols>
  <sheetData>
    <row r="1" spans="1:26" ht="27.75" x14ac:dyDescent="0.4">
      <c r="C1" s="26" t="s">
        <v>83</v>
      </c>
    </row>
    <row r="2" spans="1:26" ht="15" x14ac:dyDescent="0.25">
      <c r="A2" s="27" t="s">
        <v>80</v>
      </c>
      <c r="C2" s="4"/>
    </row>
    <row r="3" spans="1:26" ht="15" x14ac:dyDescent="0.25">
      <c r="A3" s="27" t="s">
        <v>76</v>
      </c>
      <c r="C3" s="4" t="s">
        <v>79</v>
      </c>
    </row>
    <row r="4" spans="1:26" ht="15" x14ac:dyDescent="0.25">
      <c r="C4" s="4"/>
    </row>
    <row r="5" spans="1:26" ht="30" customHeight="1" thickBot="1" x14ac:dyDescent="0.3">
      <c r="A5" s="4" t="s">
        <v>0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/>
      <c r="P5" s="5"/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</row>
    <row r="6" spans="1:26" ht="30" customHeight="1" thickBot="1" x14ac:dyDescent="0.25">
      <c r="A6" s="6" t="s">
        <v>2</v>
      </c>
      <c r="B6" s="7" t="s">
        <v>3</v>
      </c>
      <c r="C6" s="8" t="s">
        <v>4</v>
      </c>
      <c r="D6" s="114" t="s">
        <v>84</v>
      </c>
      <c r="E6" s="115"/>
      <c r="F6" s="115"/>
      <c r="G6" s="115"/>
      <c r="H6" s="115"/>
      <c r="I6" s="115"/>
      <c r="J6" s="115"/>
      <c r="K6" s="115"/>
      <c r="L6" s="115"/>
      <c r="M6" s="116"/>
      <c r="N6" s="117" t="s">
        <v>85</v>
      </c>
      <c r="O6" s="117"/>
      <c r="P6" s="117"/>
      <c r="Q6" s="117"/>
      <c r="R6" s="117"/>
      <c r="S6" s="118"/>
      <c r="T6" s="119" t="s">
        <v>86</v>
      </c>
      <c r="U6" s="120"/>
      <c r="V6" s="121"/>
      <c r="W6" s="130" t="s">
        <v>87</v>
      </c>
      <c r="X6" s="122"/>
      <c r="Y6" s="123"/>
    </row>
    <row r="7" spans="1:26" ht="30" customHeight="1" x14ac:dyDescent="0.2">
      <c r="A7" s="9"/>
      <c r="B7" s="10"/>
      <c r="C7" s="11"/>
      <c r="D7" s="124" t="s">
        <v>5</v>
      </c>
      <c r="E7" s="125"/>
      <c r="F7" s="125"/>
      <c r="G7" s="125"/>
      <c r="H7" s="126"/>
      <c r="I7" s="124" t="s">
        <v>6</v>
      </c>
      <c r="J7" s="125"/>
      <c r="K7" s="125"/>
      <c r="L7" s="125"/>
      <c r="M7" s="126"/>
      <c r="N7" s="124" t="s">
        <v>7</v>
      </c>
      <c r="O7" s="125"/>
      <c r="P7" s="125"/>
      <c r="Q7" s="125"/>
      <c r="R7" s="126"/>
      <c r="S7" s="113" t="s">
        <v>8</v>
      </c>
      <c r="T7" s="124" t="s">
        <v>9</v>
      </c>
      <c r="U7" s="125"/>
      <c r="V7" s="126"/>
      <c r="W7" s="127"/>
      <c r="X7" s="128"/>
      <c r="Y7" s="129"/>
    </row>
    <row r="8" spans="1:26" ht="30" customHeight="1" thickBot="1" x14ac:dyDescent="0.25">
      <c r="A8" s="12"/>
      <c r="B8" s="13"/>
      <c r="C8" s="14"/>
      <c r="D8" s="15" t="s">
        <v>10</v>
      </c>
      <c r="E8" s="16" t="s">
        <v>11</v>
      </c>
      <c r="F8" s="16" t="s">
        <v>12</v>
      </c>
      <c r="G8" s="16" t="s">
        <v>13</v>
      </c>
      <c r="H8" s="17" t="s">
        <v>14</v>
      </c>
      <c r="I8" s="15" t="s">
        <v>10</v>
      </c>
      <c r="J8" s="16" t="s">
        <v>11</v>
      </c>
      <c r="K8" s="16" t="s">
        <v>12</v>
      </c>
      <c r="L8" s="16" t="s">
        <v>13</v>
      </c>
      <c r="M8" s="17" t="s">
        <v>14</v>
      </c>
      <c r="N8" s="15" t="s">
        <v>10</v>
      </c>
      <c r="O8" s="108" t="s">
        <v>11</v>
      </c>
      <c r="P8" s="19" t="s">
        <v>81</v>
      </c>
      <c r="Q8" s="18" t="s">
        <v>13</v>
      </c>
      <c r="R8" s="20" t="s">
        <v>14</v>
      </c>
      <c r="S8" s="20" t="s">
        <v>15</v>
      </c>
      <c r="T8" s="15" t="s">
        <v>10</v>
      </c>
      <c r="U8" s="19" t="s">
        <v>13</v>
      </c>
      <c r="V8" s="20" t="s">
        <v>14</v>
      </c>
      <c r="W8" s="15" t="s">
        <v>10</v>
      </c>
      <c r="X8" s="19" t="s">
        <v>13</v>
      </c>
      <c r="Y8" s="20" t="s">
        <v>14</v>
      </c>
    </row>
    <row r="9" spans="1:26" ht="30" customHeight="1" x14ac:dyDescent="0.25">
      <c r="A9" s="34" t="s">
        <v>16</v>
      </c>
      <c r="B9" s="35"/>
      <c r="C9" s="36" t="s">
        <v>17</v>
      </c>
      <c r="D9" s="37">
        <v>74536</v>
      </c>
      <c r="E9" s="38"/>
      <c r="F9" s="39"/>
      <c r="G9" s="40">
        <v>0</v>
      </c>
      <c r="H9" s="41">
        <f>+D9+G9</f>
        <v>74536</v>
      </c>
      <c r="I9" s="37">
        <v>590000</v>
      </c>
      <c r="J9" s="38"/>
      <c r="K9" s="39"/>
      <c r="L9" s="40">
        <f>SUM(J9:K9)</f>
        <v>0</v>
      </c>
      <c r="M9" s="41">
        <f>+I9+L9</f>
        <v>590000</v>
      </c>
      <c r="N9" s="37">
        <v>20000</v>
      </c>
      <c r="O9" s="107"/>
      <c r="P9" s="51"/>
      <c r="Q9" s="38">
        <v>0</v>
      </c>
      <c r="R9" s="42">
        <f>+N9+Q9</f>
        <v>20000</v>
      </c>
      <c r="S9" s="43"/>
      <c r="T9" s="37"/>
      <c r="U9" s="38"/>
      <c r="V9" s="42">
        <f>+T9+U9</f>
        <v>0</v>
      </c>
      <c r="W9" s="44">
        <f>+D9+I9+N9+S9+T9</f>
        <v>684536</v>
      </c>
      <c r="X9" s="40">
        <f>+G9+L9+Q9+U9</f>
        <v>0</v>
      </c>
      <c r="Y9" s="42">
        <f>+H9+M9+R9+S9+V9</f>
        <v>684536</v>
      </c>
      <c r="Z9" s="28"/>
    </row>
    <row r="10" spans="1:26" ht="30" customHeight="1" x14ac:dyDescent="0.25">
      <c r="A10" s="45" t="s">
        <v>18</v>
      </c>
      <c r="B10" s="46"/>
      <c r="C10" s="47" t="s">
        <v>19</v>
      </c>
      <c r="D10" s="37">
        <v>370000</v>
      </c>
      <c r="E10" s="38"/>
      <c r="F10" s="38"/>
      <c r="G10" s="40">
        <v>0</v>
      </c>
      <c r="H10" s="41">
        <f>+D10+G10</f>
        <v>370000</v>
      </c>
      <c r="I10" s="37"/>
      <c r="J10" s="38"/>
      <c r="K10" s="38"/>
      <c r="L10" s="40">
        <f t="shared" ref="L10:L28" si="0">SUM(J10:K10)</f>
        <v>0</v>
      </c>
      <c r="M10" s="41">
        <f t="shared" ref="M10:M28" si="1">+I10+L10</f>
        <v>0</v>
      </c>
      <c r="N10" s="37"/>
      <c r="O10" s="51"/>
      <c r="P10" s="51"/>
      <c r="Q10" s="38">
        <f t="shared" ref="Q10:Q30" si="2">O10+P10</f>
        <v>0</v>
      </c>
      <c r="R10" s="42">
        <f t="shared" ref="R10:R28" si="3">+N10+Q10</f>
        <v>0</v>
      </c>
      <c r="S10" s="48"/>
      <c r="T10" s="37"/>
      <c r="U10" s="38"/>
      <c r="V10" s="42">
        <f t="shared" ref="V10:V28" si="4">+T10+U10</f>
        <v>0</v>
      </c>
      <c r="W10" s="44">
        <f>+D10+I10+N10+S10+T10</f>
        <v>370000</v>
      </c>
      <c r="X10" s="40">
        <f>+G10+L10+Q10+U10</f>
        <v>0</v>
      </c>
      <c r="Y10" s="42">
        <f t="shared" ref="Y10:Y28" si="5">+H10+M10+R10+S10+V10</f>
        <v>370000</v>
      </c>
      <c r="Z10" s="28"/>
    </row>
    <row r="11" spans="1:26" ht="30" customHeight="1" x14ac:dyDescent="0.25">
      <c r="A11" s="45" t="s">
        <v>20</v>
      </c>
      <c r="B11" s="46"/>
      <c r="C11" s="47" t="s">
        <v>21</v>
      </c>
      <c r="D11" s="37"/>
      <c r="E11" s="49"/>
      <c r="F11" s="38"/>
      <c r="G11" s="40">
        <f t="shared" ref="G11:G28" si="6">SUM(E11:F11)</f>
        <v>0</v>
      </c>
      <c r="H11" s="41">
        <f t="shared" ref="H11:H28" si="7">+D11+G11</f>
        <v>0</v>
      </c>
      <c r="I11" s="37"/>
      <c r="J11" s="49"/>
      <c r="K11" s="38"/>
      <c r="L11" s="40">
        <f t="shared" si="0"/>
        <v>0</v>
      </c>
      <c r="M11" s="41">
        <f t="shared" si="1"/>
        <v>0</v>
      </c>
      <c r="N11" s="50"/>
      <c r="O11" s="38"/>
      <c r="P11" s="38"/>
      <c r="Q11" s="38">
        <f t="shared" si="2"/>
        <v>0</v>
      </c>
      <c r="R11" s="42">
        <f t="shared" si="3"/>
        <v>0</v>
      </c>
      <c r="S11" s="48"/>
      <c r="T11" s="50"/>
      <c r="U11" s="38"/>
      <c r="V11" s="42">
        <f t="shared" si="4"/>
        <v>0</v>
      </c>
      <c r="W11" s="44">
        <f t="shared" ref="W11:W22" si="8">+D11+I11+N11+S11+T11</f>
        <v>0</v>
      </c>
      <c r="X11" s="40">
        <f t="shared" ref="X11:X22" si="9">+G11+L11+Q11+U11</f>
        <v>0</v>
      </c>
      <c r="Y11" s="42">
        <f t="shared" si="5"/>
        <v>0</v>
      </c>
      <c r="Z11" s="29"/>
    </row>
    <row r="12" spans="1:26" ht="30" customHeight="1" x14ac:dyDescent="0.25">
      <c r="A12" s="45" t="s">
        <v>22</v>
      </c>
      <c r="B12" s="46"/>
      <c r="C12" s="47" t="s">
        <v>23</v>
      </c>
      <c r="D12" s="37">
        <v>50000</v>
      </c>
      <c r="E12" s="38"/>
      <c r="F12" s="38"/>
      <c r="G12" s="40">
        <v>0</v>
      </c>
      <c r="H12" s="41">
        <f t="shared" si="7"/>
        <v>50000</v>
      </c>
      <c r="I12" s="37">
        <v>90000</v>
      </c>
      <c r="J12" s="38"/>
      <c r="K12" s="38"/>
      <c r="L12" s="40">
        <f t="shared" si="0"/>
        <v>0</v>
      </c>
      <c r="M12" s="41">
        <f t="shared" si="1"/>
        <v>90000</v>
      </c>
      <c r="N12" s="37"/>
      <c r="O12" s="51"/>
      <c r="P12" s="51"/>
      <c r="Q12" s="38">
        <f t="shared" si="2"/>
        <v>0</v>
      </c>
      <c r="R12" s="42">
        <f t="shared" si="3"/>
        <v>0</v>
      </c>
      <c r="S12" s="48"/>
      <c r="T12" s="37"/>
      <c r="U12" s="38"/>
      <c r="V12" s="42">
        <f t="shared" si="4"/>
        <v>0</v>
      </c>
      <c r="W12" s="44">
        <f t="shared" si="8"/>
        <v>140000</v>
      </c>
      <c r="X12" s="40">
        <f t="shared" si="9"/>
        <v>0</v>
      </c>
      <c r="Y12" s="42">
        <f t="shared" si="5"/>
        <v>140000</v>
      </c>
      <c r="Z12" s="28"/>
    </row>
    <row r="13" spans="1:26" ht="30" customHeight="1" x14ac:dyDescent="0.25">
      <c r="A13" s="45" t="s">
        <v>24</v>
      </c>
      <c r="B13" s="46"/>
      <c r="C13" s="47" t="s">
        <v>25</v>
      </c>
      <c r="D13" s="37">
        <v>3000</v>
      </c>
      <c r="E13" s="38"/>
      <c r="F13" s="38"/>
      <c r="G13" s="40">
        <f t="shared" si="6"/>
        <v>0</v>
      </c>
      <c r="H13" s="41">
        <f t="shared" si="7"/>
        <v>3000</v>
      </c>
      <c r="I13" s="37"/>
      <c r="J13" s="38"/>
      <c r="K13" s="38"/>
      <c r="L13" s="40">
        <f t="shared" si="0"/>
        <v>0</v>
      </c>
      <c r="M13" s="41">
        <f t="shared" si="1"/>
        <v>0</v>
      </c>
      <c r="N13" s="37"/>
      <c r="O13" s="51"/>
      <c r="P13" s="51"/>
      <c r="Q13" s="38">
        <f t="shared" si="2"/>
        <v>0</v>
      </c>
      <c r="R13" s="42">
        <f t="shared" si="3"/>
        <v>0</v>
      </c>
      <c r="S13" s="48"/>
      <c r="T13" s="37"/>
      <c r="U13" s="38"/>
      <c r="V13" s="42">
        <f t="shared" si="4"/>
        <v>0</v>
      </c>
      <c r="W13" s="44">
        <f t="shared" si="8"/>
        <v>3000</v>
      </c>
      <c r="X13" s="40">
        <f t="shared" si="9"/>
        <v>0</v>
      </c>
      <c r="Y13" s="42">
        <f t="shared" si="5"/>
        <v>3000</v>
      </c>
      <c r="Z13" s="28"/>
    </row>
    <row r="14" spans="1:26" ht="30" customHeight="1" x14ac:dyDescent="0.25">
      <c r="A14" s="45" t="s">
        <v>26</v>
      </c>
      <c r="B14" s="46"/>
      <c r="C14" s="47" t="s">
        <v>27</v>
      </c>
      <c r="D14" s="37">
        <v>2000</v>
      </c>
      <c r="E14" s="38"/>
      <c r="F14" s="38"/>
      <c r="G14" s="40">
        <f t="shared" si="6"/>
        <v>0</v>
      </c>
      <c r="H14" s="41">
        <f t="shared" si="7"/>
        <v>2000</v>
      </c>
      <c r="I14" s="37"/>
      <c r="J14" s="38"/>
      <c r="K14" s="38"/>
      <c r="L14" s="40">
        <f t="shared" si="0"/>
        <v>0</v>
      </c>
      <c r="M14" s="41">
        <f t="shared" si="1"/>
        <v>0</v>
      </c>
      <c r="N14" s="37"/>
      <c r="O14" s="51"/>
      <c r="P14" s="51"/>
      <c r="Q14" s="38">
        <f t="shared" si="2"/>
        <v>0</v>
      </c>
      <c r="R14" s="42">
        <f t="shared" si="3"/>
        <v>0</v>
      </c>
      <c r="S14" s="48"/>
      <c r="T14" s="37"/>
      <c r="U14" s="38"/>
      <c r="V14" s="42">
        <f t="shared" si="4"/>
        <v>0</v>
      </c>
      <c r="W14" s="44">
        <f t="shared" si="8"/>
        <v>2000</v>
      </c>
      <c r="X14" s="40">
        <f t="shared" si="9"/>
        <v>0</v>
      </c>
      <c r="Y14" s="42">
        <f t="shared" si="5"/>
        <v>2000</v>
      </c>
      <c r="Z14" s="28"/>
    </row>
    <row r="15" spans="1:26" ht="30" customHeight="1" x14ac:dyDescent="0.25">
      <c r="A15" s="45" t="s">
        <v>28</v>
      </c>
      <c r="B15" s="46"/>
      <c r="C15" s="47" t="s">
        <v>29</v>
      </c>
      <c r="D15" s="37">
        <v>100000</v>
      </c>
      <c r="E15" s="38"/>
      <c r="F15" s="38"/>
      <c r="G15" s="40">
        <v>0</v>
      </c>
      <c r="H15" s="41">
        <f t="shared" si="7"/>
        <v>100000</v>
      </c>
      <c r="I15" s="37">
        <v>100000</v>
      </c>
      <c r="J15" s="38"/>
      <c r="K15" s="38"/>
      <c r="L15" s="40">
        <v>0</v>
      </c>
      <c r="M15" s="41">
        <f t="shared" si="1"/>
        <v>100000</v>
      </c>
      <c r="N15" s="37"/>
      <c r="O15" s="51"/>
      <c r="P15" s="51"/>
      <c r="Q15" s="38">
        <f t="shared" si="2"/>
        <v>0</v>
      </c>
      <c r="R15" s="42"/>
      <c r="S15" s="48"/>
      <c r="T15" s="37"/>
      <c r="U15" s="38"/>
      <c r="V15" s="42">
        <f t="shared" si="4"/>
        <v>0</v>
      </c>
      <c r="W15" s="44">
        <f t="shared" si="8"/>
        <v>200000</v>
      </c>
      <c r="X15" s="40">
        <f t="shared" si="9"/>
        <v>0</v>
      </c>
      <c r="Y15" s="42">
        <f t="shared" si="5"/>
        <v>200000</v>
      </c>
      <c r="Z15" s="28"/>
    </row>
    <row r="16" spans="1:26" ht="30" customHeight="1" x14ac:dyDescent="0.25">
      <c r="A16" s="45" t="s">
        <v>30</v>
      </c>
      <c r="B16" s="46"/>
      <c r="C16" s="47" t="s">
        <v>31</v>
      </c>
      <c r="D16" s="37">
        <v>150000</v>
      </c>
      <c r="E16" s="38"/>
      <c r="F16" s="51"/>
      <c r="G16" s="40">
        <f t="shared" si="6"/>
        <v>0</v>
      </c>
      <c r="H16" s="41">
        <f t="shared" si="7"/>
        <v>150000</v>
      </c>
      <c r="I16" s="37"/>
      <c r="J16" s="38"/>
      <c r="K16" s="38"/>
      <c r="L16" s="40">
        <f t="shared" si="0"/>
        <v>0</v>
      </c>
      <c r="M16" s="41">
        <f t="shared" si="1"/>
        <v>0</v>
      </c>
      <c r="N16" s="37">
        <v>4500000</v>
      </c>
      <c r="O16" s="51"/>
      <c r="P16" s="51"/>
      <c r="Q16" s="38">
        <f t="shared" si="2"/>
        <v>0</v>
      </c>
      <c r="R16" s="42">
        <f t="shared" si="3"/>
        <v>4500000</v>
      </c>
      <c r="S16" s="48"/>
      <c r="T16" s="37"/>
      <c r="U16" s="38"/>
      <c r="V16" s="42">
        <f t="shared" si="4"/>
        <v>0</v>
      </c>
      <c r="W16" s="44">
        <f t="shared" si="8"/>
        <v>4650000</v>
      </c>
      <c r="X16" s="40">
        <f t="shared" si="9"/>
        <v>0</v>
      </c>
      <c r="Y16" s="42">
        <f t="shared" si="5"/>
        <v>4650000</v>
      </c>
      <c r="Z16" s="28"/>
    </row>
    <row r="17" spans="1:26" ht="30" customHeight="1" x14ac:dyDescent="0.25">
      <c r="A17" s="45" t="s">
        <v>32</v>
      </c>
      <c r="B17" s="46"/>
      <c r="C17" s="47" t="s">
        <v>33</v>
      </c>
      <c r="D17" s="37"/>
      <c r="E17" s="38"/>
      <c r="F17" s="38"/>
      <c r="G17" s="40">
        <f t="shared" si="6"/>
        <v>0</v>
      </c>
      <c r="H17" s="41">
        <f t="shared" si="7"/>
        <v>0</v>
      </c>
      <c r="I17" s="37"/>
      <c r="J17" s="38"/>
      <c r="K17" s="51"/>
      <c r="L17" s="40">
        <f t="shared" si="0"/>
        <v>0</v>
      </c>
      <c r="M17" s="41">
        <f t="shared" si="1"/>
        <v>0</v>
      </c>
      <c r="N17" s="37">
        <v>1500000</v>
      </c>
      <c r="O17" s="51"/>
      <c r="P17" s="51"/>
      <c r="Q17" s="38">
        <f t="shared" si="2"/>
        <v>0</v>
      </c>
      <c r="R17" s="42">
        <f t="shared" si="3"/>
        <v>1500000</v>
      </c>
      <c r="S17" s="48"/>
      <c r="T17" s="37"/>
      <c r="U17" s="38"/>
      <c r="V17" s="42">
        <f t="shared" si="4"/>
        <v>0</v>
      </c>
      <c r="W17" s="44">
        <f t="shared" si="8"/>
        <v>1500000</v>
      </c>
      <c r="X17" s="40">
        <f t="shared" si="9"/>
        <v>0</v>
      </c>
      <c r="Y17" s="42">
        <f t="shared" si="5"/>
        <v>1500000</v>
      </c>
      <c r="Z17" s="28"/>
    </row>
    <row r="18" spans="1:26" ht="30" customHeight="1" x14ac:dyDescent="0.25">
      <c r="A18" s="45" t="s">
        <v>34</v>
      </c>
      <c r="B18" s="46"/>
      <c r="C18" s="47" t="s">
        <v>35</v>
      </c>
      <c r="D18" s="37"/>
      <c r="E18" s="38"/>
      <c r="F18" s="38"/>
      <c r="G18" s="40">
        <f t="shared" si="6"/>
        <v>0</v>
      </c>
      <c r="H18" s="41">
        <f t="shared" si="7"/>
        <v>0</v>
      </c>
      <c r="I18" s="37"/>
      <c r="J18" s="38"/>
      <c r="K18" s="38"/>
      <c r="L18" s="40">
        <f t="shared" si="0"/>
        <v>0</v>
      </c>
      <c r="M18" s="41">
        <f t="shared" si="1"/>
        <v>0</v>
      </c>
      <c r="N18" s="37">
        <v>20000</v>
      </c>
      <c r="O18" s="51"/>
      <c r="P18" s="51"/>
      <c r="Q18" s="38">
        <f t="shared" si="2"/>
        <v>0</v>
      </c>
      <c r="R18" s="42">
        <f t="shared" si="3"/>
        <v>20000</v>
      </c>
      <c r="S18" s="48"/>
      <c r="T18" s="37"/>
      <c r="U18" s="38"/>
      <c r="V18" s="42">
        <f t="shared" si="4"/>
        <v>0</v>
      </c>
      <c r="W18" s="44">
        <f t="shared" si="8"/>
        <v>20000</v>
      </c>
      <c r="X18" s="40">
        <f t="shared" si="9"/>
        <v>0</v>
      </c>
      <c r="Y18" s="42">
        <f t="shared" si="5"/>
        <v>20000</v>
      </c>
      <c r="Z18" s="28"/>
    </row>
    <row r="19" spans="1:26" ht="30" customHeight="1" x14ac:dyDescent="0.25">
      <c r="A19" s="45" t="s">
        <v>36</v>
      </c>
      <c r="B19" s="46"/>
      <c r="C19" s="47" t="s">
        <v>37</v>
      </c>
      <c r="D19" s="37">
        <v>5000</v>
      </c>
      <c r="E19" s="38"/>
      <c r="F19" s="38"/>
      <c r="G19" s="40">
        <f t="shared" si="6"/>
        <v>0</v>
      </c>
      <c r="H19" s="41">
        <f t="shared" si="7"/>
        <v>5000</v>
      </c>
      <c r="I19" s="37"/>
      <c r="J19" s="38"/>
      <c r="K19" s="38"/>
      <c r="L19" s="40">
        <f t="shared" si="0"/>
        <v>0</v>
      </c>
      <c r="M19" s="41">
        <f t="shared" si="1"/>
        <v>0</v>
      </c>
      <c r="N19" s="37">
        <v>45000</v>
      </c>
      <c r="O19" s="51"/>
      <c r="P19" s="51"/>
      <c r="Q19" s="38">
        <f t="shared" si="2"/>
        <v>0</v>
      </c>
      <c r="R19" s="42">
        <f t="shared" si="3"/>
        <v>45000</v>
      </c>
      <c r="S19" s="48"/>
      <c r="T19" s="37"/>
      <c r="U19" s="38"/>
      <c r="V19" s="42">
        <f t="shared" si="4"/>
        <v>0</v>
      </c>
      <c r="W19" s="44">
        <f t="shared" si="8"/>
        <v>50000</v>
      </c>
      <c r="X19" s="40">
        <f t="shared" si="9"/>
        <v>0</v>
      </c>
      <c r="Y19" s="42">
        <f t="shared" si="5"/>
        <v>50000</v>
      </c>
      <c r="Z19" s="28"/>
    </row>
    <row r="20" spans="1:26" ht="30" customHeight="1" x14ac:dyDescent="0.25">
      <c r="A20" s="45" t="s">
        <v>77</v>
      </c>
      <c r="B20" s="46"/>
      <c r="C20" s="47" t="s">
        <v>78</v>
      </c>
      <c r="D20" s="37"/>
      <c r="E20" s="38"/>
      <c r="F20" s="38"/>
      <c r="G20" s="40">
        <f t="shared" si="6"/>
        <v>0</v>
      </c>
      <c r="H20" s="41">
        <f t="shared" si="7"/>
        <v>0</v>
      </c>
      <c r="I20" s="37"/>
      <c r="J20" s="38"/>
      <c r="K20" s="38"/>
      <c r="L20" s="40">
        <f t="shared" ref="L20" si="10">SUM(J20:K20)</f>
        <v>0</v>
      </c>
      <c r="M20" s="41">
        <f t="shared" si="1"/>
        <v>0</v>
      </c>
      <c r="N20" s="37"/>
      <c r="O20" s="51"/>
      <c r="P20" s="51"/>
      <c r="Q20" s="38">
        <f t="shared" si="2"/>
        <v>0</v>
      </c>
      <c r="R20" s="42">
        <f t="shared" si="3"/>
        <v>0</v>
      </c>
      <c r="S20" s="48"/>
      <c r="T20" s="37"/>
      <c r="U20" s="38"/>
      <c r="V20" s="42">
        <f t="shared" si="4"/>
        <v>0</v>
      </c>
      <c r="W20" s="44">
        <f t="shared" si="8"/>
        <v>0</v>
      </c>
      <c r="X20" s="40">
        <f t="shared" si="9"/>
        <v>0</v>
      </c>
      <c r="Y20" s="42">
        <f t="shared" si="5"/>
        <v>0</v>
      </c>
      <c r="Z20" s="28"/>
    </row>
    <row r="21" spans="1:26" ht="30" customHeight="1" x14ac:dyDescent="0.25">
      <c r="A21" s="45" t="s">
        <v>38</v>
      </c>
      <c r="B21" s="46"/>
      <c r="C21" s="47" t="s">
        <v>39</v>
      </c>
      <c r="D21" s="37"/>
      <c r="E21" s="49"/>
      <c r="F21" s="38"/>
      <c r="G21" s="40">
        <f t="shared" si="6"/>
        <v>0</v>
      </c>
      <c r="H21" s="41">
        <f t="shared" si="7"/>
        <v>0</v>
      </c>
      <c r="I21" s="37"/>
      <c r="J21" s="49"/>
      <c r="K21" s="38"/>
      <c r="L21" s="40">
        <f t="shared" si="0"/>
        <v>0</v>
      </c>
      <c r="M21" s="41">
        <f t="shared" si="1"/>
        <v>0</v>
      </c>
      <c r="N21" s="50"/>
      <c r="O21" s="38"/>
      <c r="P21" s="49"/>
      <c r="Q21" s="38">
        <f t="shared" si="2"/>
        <v>0</v>
      </c>
      <c r="R21" s="42">
        <f t="shared" si="3"/>
        <v>0</v>
      </c>
      <c r="S21" s="48"/>
      <c r="T21" s="50"/>
      <c r="U21" s="38"/>
      <c r="V21" s="42">
        <f t="shared" si="4"/>
        <v>0</v>
      </c>
      <c r="W21" s="44">
        <f t="shared" si="8"/>
        <v>0</v>
      </c>
      <c r="X21" s="40">
        <f t="shared" si="9"/>
        <v>0</v>
      </c>
      <c r="Y21" s="42">
        <f t="shared" si="5"/>
        <v>0</v>
      </c>
      <c r="Z21" s="29"/>
    </row>
    <row r="22" spans="1:26" ht="30" customHeight="1" x14ac:dyDescent="0.25">
      <c r="A22" s="45" t="s">
        <v>40</v>
      </c>
      <c r="B22" s="46"/>
      <c r="C22" s="47" t="s">
        <v>41</v>
      </c>
      <c r="D22" s="37"/>
      <c r="E22" s="49"/>
      <c r="F22" s="38"/>
      <c r="G22" s="40">
        <f t="shared" si="6"/>
        <v>0</v>
      </c>
      <c r="H22" s="41">
        <f t="shared" si="7"/>
        <v>0</v>
      </c>
      <c r="I22" s="37"/>
      <c r="J22" s="49"/>
      <c r="K22" s="38"/>
      <c r="L22" s="40">
        <f t="shared" si="0"/>
        <v>0</v>
      </c>
      <c r="M22" s="41">
        <f t="shared" si="1"/>
        <v>0</v>
      </c>
      <c r="N22" s="50"/>
      <c r="O22" s="38"/>
      <c r="P22" s="49"/>
      <c r="Q22" s="38">
        <f t="shared" si="2"/>
        <v>0</v>
      </c>
      <c r="R22" s="42">
        <f t="shared" si="3"/>
        <v>0</v>
      </c>
      <c r="S22" s="48"/>
      <c r="T22" s="50"/>
      <c r="U22" s="38"/>
      <c r="V22" s="42">
        <f t="shared" si="4"/>
        <v>0</v>
      </c>
      <c r="W22" s="44">
        <f t="shared" si="8"/>
        <v>0</v>
      </c>
      <c r="X22" s="40">
        <f t="shared" si="9"/>
        <v>0</v>
      </c>
      <c r="Y22" s="42">
        <f t="shared" si="5"/>
        <v>0</v>
      </c>
      <c r="Z22" s="29"/>
    </row>
    <row r="23" spans="1:26" ht="30" customHeight="1" x14ac:dyDescent="0.25">
      <c r="A23" s="45" t="s">
        <v>42</v>
      </c>
      <c r="B23" s="46"/>
      <c r="C23" s="47" t="s">
        <v>43</v>
      </c>
      <c r="D23" s="37"/>
      <c r="E23" s="38"/>
      <c r="F23" s="38"/>
      <c r="G23" s="40">
        <f t="shared" si="6"/>
        <v>0</v>
      </c>
      <c r="H23" s="41">
        <f t="shared" si="7"/>
        <v>0</v>
      </c>
      <c r="I23" s="37"/>
      <c r="J23" s="38"/>
      <c r="K23" s="38"/>
      <c r="L23" s="40">
        <f t="shared" si="0"/>
        <v>0</v>
      </c>
      <c r="M23" s="41">
        <f t="shared" si="1"/>
        <v>0</v>
      </c>
      <c r="N23" s="37"/>
      <c r="O23" s="51"/>
      <c r="P23" s="51"/>
      <c r="Q23" s="38">
        <f t="shared" si="2"/>
        <v>0</v>
      </c>
      <c r="R23" s="42">
        <f t="shared" si="3"/>
        <v>0</v>
      </c>
      <c r="S23" s="48"/>
      <c r="T23" s="37"/>
      <c r="U23" s="38"/>
      <c r="V23" s="42">
        <f t="shared" si="4"/>
        <v>0</v>
      </c>
      <c r="W23" s="44">
        <f>+D23+I23+N23+S23+T23</f>
        <v>0</v>
      </c>
      <c r="X23" s="40">
        <f>+G23+L23+Q23+U23</f>
        <v>0</v>
      </c>
      <c r="Y23" s="42">
        <f t="shared" si="5"/>
        <v>0</v>
      </c>
      <c r="Z23" s="28"/>
    </row>
    <row r="24" spans="1:26" ht="30" customHeight="1" x14ac:dyDescent="0.25">
      <c r="A24" s="45" t="s">
        <v>44</v>
      </c>
      <c r="B24" s="46"/>
      <c r="C24" s="47" t="s">
        <v>45</v>
      </c>
      <c r="D24" s="37">
        <v>10000</v>
      </c>
      <c r="E24" s="49"/>
      <c r="F24" s="38"/>
      <c r="G24" s="40">
        <v>0</v>
      </c>
      <c r="H24" s="41">
        <f t="shared" si="7"/>
        <v>10000</v>
      </c>
      <c r="I24" s="37"/>
      <c r="J24" s="49"/>
      <c r="K24" s="38"/>
      <c r="L24" s="40">
        <f t="shared" si="0"/>
        <v>0</v>
      </c>
      <c r="M24" s="41">
        <f t="shared" si="1"/>
        <v>0</v>
      </c>
      <c r="N24" s="37"/>
      <c r="O24" s="51"/>
      <c r="P24" s="51"/>
      <c r="Q24" s="38">
        <f t="shared" si="2"/>
        <v>0</v>
      </c>
      <c r="R24" s="42">
        <f>+N24+Q24</f>
        <v>0</v>
      </c>
      <c r="S24" s="48"/>
      <c r="T24" s="37"/>
      <c r="U24" s="38"/>
      <c r="V24" s="42">
        <f t="shared" si="4"/>
        <v>0</v>
      </c>
      <c r="W24" s="44">
        <f>+D24+I24+N24+S24+T24</f>
        <v>10000</v>
      </c>
      <c r="X24" s="40">
        <f>+G24+L24+Q24+U24</f>
        <v>0</v>
      </c>
      <c r="Y24" s="42">
        <f>+H24+M24+R24+S24+V24</f>
        <v>10000</v>
      </c>
      <c r="Z24" s="28"/>
    </row>
    <row r="25" spans="1:26" ht="30" customHeight="1" x14ac:dyDescent="0.25">
      <c r="A25" s="45" t="s">
        <v>46</v>
      </c>
      <c r="B25" s="46"/>
      <c r="C25" s="47" t="s">
        <v>47</v>
      </c>
      <c r="D25" s="37"/>
      <c r="E25" s="38"/>
      <c r="F25" s="38"/>
      <c r="G25" s="40">
        <v>0</v>
      </c>
      <c r="H25" s="41">
        <f t="shared" si="7"/>
        <v>0</v>
      </c>
      <c r="I25" s="37">
        <v>40000</v>
      </c>
      <c r="J25" s="38"/>
      <c r="K25" s="38"/>
      <c r="L25" s="40">
        <v>0</v>
      </c>
      <c r="M25" s="41">
        <f t="shared" si="1"/>
        <v>40000</v>
      </c>
      <c r="N25" s="37">
        <v>15000</v>
      </c>
      <c r="O25" s="51"/>
      <c r="P25" s="51"/>
      <c r="Q25" s="38">
        <f t="shared" si="2"/>
        <v>0</v>
      </c>
      <c r="R25" s="42">
        <f>+N25+Q25</f>
        <v>15000</v>
      </c>
      <c r="S25" s="48"/>
      <c r="T25" s="37"/>
      <c r="U25" s="38"/>
      <c r="V25" s="42">
        <f t="shared" si="4"/>
        <v>0</v>
      </c>
      <c r="W25" s="44">
        <f>+D25+I25+N25+S25+T25</f>
        <v>55000</v>
      </c>
      <c r="X25" s="40">
        <f>+G25+L25+Q25+U25</f>
        <v>0</v>
      </c>
      <c r="Y25" s="42">
        <f>+H25+M25+R25+S25+V25</f>
        <v>55000</v>
      </c>
      <c r="Z25" s="28"/>
    </row>
    <row r="26" spans="1:26" ht="30" customHeight="1" x14ac:dyDescent="0.25">
      <c r="A26" s="45" t="s">
        <v>48</v>
      </c>
      <c r="B26" s="46"/>
      <c r="C26" s="47" t="s">
        <v>49</v>
      </c>
      <c r="D26" s="37"/>
      <c r="E26" s="49"/>
      <c r="F26" s="38"/>
      <c r="G26" s="40">
        <f t="shared" si="6"/>
        <v>0</v>
      </c>
      <c r="H26" s="41">
        <f t="shared" si="7"/>
        <v>0</v>
      </c>
      <c r="I26" s="37"/>
      <c r="J26" s="49"/>
      <c r="K26" s="38"/>
      <c r="L26" s="40">
        <f t="shared" si="0"/>
        <v>0</v>
      </c>
      <c r="M26" s="41">
        <f t="shared" si="1"/>
        <v>0</v>
      </c>
      <c r="N26" s="50"/>
      <c r="O26" s="38"/>
      <c r="P26" s="49"/>
      <c r="Q26" s="38">
        <f t="shared" si="2"/>
        <v>0</v>
      </c>
      <c r="R26" s="42">
        <f t="shared" si="3"/>
        <v>0</v>
      </c>
      <c r="S26" s="48"/>
      <c r="T26" s="50"/>
      <c r="U26" s="38"/>
      <c r="V26" s="42">
        <f t="shared" si="4"/>
        <v>0</v>
      </c>
      <c r="W26" s="44">
        <f t="shared" ref="W26" si="11">+D26+I26+N26+S26+T26</f>
        <v>0</v>
      </c>
      <c r="X26" s="40">
        <f t="shared" ref="X26" si="12">+G26+L26+Q26+U26</f>
        <v>0</v>
      </c>
      <c r="Y26" s="42">
        <f t="shared" si="5"/>
        <v>0</v>
      </c>
      <c r="Z26" s="29"/>
    </row>
    <row r="27" spans="1:26" ht="30" customHeight="1" x14ac:dyDescent="0.25">
      <c r="A27" s="45" t="s">
        <v>50</v>
      </c>
      <c r="B27" s="46"/>
      <c r="C27" s="47" t="s">
        <v>51</v>
      </c>
      <c r="D27" s="37"/>
      <c r="E27" s="38"/>
      <c r="F27" s="38"/>
      <c r="G27" s="40">
        <f t="shared" si="6"/>
        <v>0</v>
      </c>
      <c r="H27" s="41">
        <f t="shared" si="7"/>
        <v>0</v>
      </c>
      <c r="I27" s="37"/>
      <c r="J27" s="38"/>
      <c r="K27" s="38"/>
      <c r="L27" s="40">
        <f t="shared" si="0"/>
        <v>0</v>
      </c>
      <c r="M27" s="41">
        <f t="shared" si="1"/>
        <v>0</v>
      </c>
      <c r="N27" s="37"/>
      <c r="O27" s="51"/>
      <c r="P27" s="51"/>
      <c r="Q27" s="38">
        <f t="shared" si="2"/>
        <v>0</v>
      </c>
      <c r="R27" s="42">
        <f t="shared" si="3"/>
        <v>0</v>
      </c>
      <c r="S27" s="48"/>
      <c r="T27" s="37"/>
      <c r="U27" s="38"/>
      <c r="V27" s="42">
        <f t="shared" si="4"/>
        <v>0</v>
      </c>
      <c r="W27" s="44">
        <f>+D27+I27+N27+S27+T27</f>
        <v>0</v>
      </c>
      <c r="X27" s="40">
        <f>+G27+L27+Q27+U27</f>
        <v>0</v>
      </c>
      <c r="Y27" s="42">
        <f t="shared" si="5"/>
        <v>0</v>
      </c>
      <c r="Z27" s="28"/>
    </row>
    <row r="28" spans="1:26" ht="30" customHeight="1" x14ac:dyDescent="0.25">
      <c r="A28" s="52" t="s">
        <v>52</v>
      </c>
      <c r="B28" s="53"/>
      <c r="C28" s="54" t="s">
        <v>53</v>
      </c>
      <c r="D28" s="55"/>
      <c r="E28" s="56"/>
      <c r="F28" s="56"/>
      <c r="G28" s="40">
        <f t="shared" si="6"/>
        <v>0</v>
      </c>
      <c r="H28" s="41">
        <f t="shared" si="7"/>
        <v>0</v>
      </c>
      <c r="I28" s="37"/>
      <c r="J28" s="38"/>
      <c r="K28" s="38"/>
      <c r="L28" s="40">
        <f t="shared" si="0"/>
        <v>0</v>
      </c>
      <c r="M28" s="41">
        <f t="shared" si="1"/>
        <v>0</v>
      </c>
      <c r="N28" s="55"/>
      <c r="O28" s="105"/>
      <c r="P28" s="105"/>
      <c r="Q28" s="38">
        <f t="shared" si="2"/>
        <v>0</v>
      </c>
      <c r="R28" s="42">
        <f t="shared" si="3"/>
        <v>0</v>
      </c>
      <c r="S28" s="57"/>
      <c r="T28" s="55"/>
      <c r="U28" s="56"/>
      <c r="V28" s="42">
        <f t="shared" si="4"/>
        <v>0</v>
      </c>
      <c r="W28" s="58">
        <f t="shared" ref="W28" si="13">+D28+I28+N28+S28+T28</f>
        <v>0</v>
      </c>
      <c r="X28" s="59">
        <f t="shared" ref="X28" si="14">+G28+L28+Q28+U28</f>
        <v>0</v>
      </c>
      <c r="Y28" s="42">
        <f t="shared" si="5"/>
        <v>0</v>
      </c>
      <c r="Z28" s="30"/>
    </row>
    <row r="29" spans="1:26" ht="30" customHeight="1" x14ac:dyDescent="0.25">
      <c r="A29" s="60"/>
      <c r="B29" s="61"/>
      <c r="C29" s="62"/>
      <c r="D29" s="63"/>
      <c r="E29" s="64"/>
      <c r="F29" s="64"/>
      <c r="G29" s="64"/>
      <c r="H29" s="65"/>
      <c r="I29" s="66"/>
      <c r="J29" s="83"/>
      <c r="K29" s="67"/>
      <c r="L29" s="68"/>
      <c r="M29" s="69"/>
      <c r="N29" s="70"/>
      <c r="O29" s="68"/>
      <c r="P29" s="68"/>
      <c r="Q29" s="38">
        <f t="shared" si="2"/>
        <v>0</v>
      </c>
      <c r="R29" s="65"/>
      <c r="S29" s="71"/>
      <c r="T29" s="70"/>
      <c r="U29" s="72"/>
      <c r="V29" s="65"/>
      <c r="W29" s="63"/>
      <c r="X29" s="64"/>
      <c r="Y29" s="73"/>
      <c r="Z29" s="31"/>
    </row>
    <row r="30" spans="1:26" ht="30" customHeight="1" thickBot="1" x14ac:dyDescent="0.3">
      <c r="A30" s="74" t="s">
        <v>54</v>
      </c>
      <c r="B30" s="75"/>
      <c r="C30" s="76"/>
      <c r="D30" s="77">
        <f t="shared" ref="D30:V30" si="15">SUM(D9:D29)</f>
        <v>764536</v>
      </c>
      <c r="E30" s="78">
        <f t="shared" si="15"/>
        <v>0</v>
      </c>
      <c r="F30" s="78">
        <f t="shared" si="15"/>
        <v>0</v>
      </c>
      <c r="G30" s="78">
        <f t="shared" si="15"/>
        <v>0</v>
      </c>
      <c r="H30" s="79">
        <f t="shared" si="15"/>
        <v>764536</v>
      </c>
      <c r="I30" s="77">
        <f t="shared" si="15"/>
        <v>820000</v>
      </c>
      <c r="J30" s="78">
        <f>SUM(J9:J29)</f>
        <v>0</v>
      </c>
      <c r="K30" s="78">
        <f t="shared" si="15"/>
        <v>0</v>
      </c>
      <c r="L30" s="78">
        <f t="shared" si="15"/>
        <v>0</v>
      </c>
      <c r="M30" s="79">
        <f t="shared" si="15"/>
        <v>820000</v>
      </c>
      <c r="N30" s="80">
        <f t="shared" si="15"/>
        <v>6100000</v>
      </c>
      <c r="O30" s="106">
        <f>SUM(O9:O29)</f>
        <v>0</v>
      </c>
      <c r="P30" s="106">
        <f>SUM(P9:P29)</f>
        <v>0</v>
      </c>
      <c r="Q30" s="111">
        <f t="shared" si="2"/>
        <v>0</v>
      </c>
      <c r="R30" s="81">
        <f t="shared" si="15"/>
        <v>6100000</v>
      </c>
      <c r="S30" s="81">
        <f t="shared" si="15"/>
        <v>0</v>
      </c>
      <c r="T30" s="80">
        <f t="shared" si="15"/>
        <v>0</v>
      </c>
      <c r="U30" s="78">
        <f t="shared" si="15"/>
        <v>0</v>
      </c>
      <c r="V30" s="81">
        <f t="shared" si="15"/>
        <v>0</v>
      </c>
      <c r="W30" s="80">
        <f>W27+W25+W24+W23+W19+W18+W17+W16+W15+W14+W13+W12+W10+W9+W11+W21+W22+W26+W28</f>
        <v>7684536</v>
      </c>
      <c r="X30" s="78">
        <f>X27+X25+X24+X23+X19+X18+X17+X16+X15+X14+X13+X12+X10+X9+X11+X21+X22+X26+X28</f>
        <v>0</v>
      </c>
      <c r="Y30" s="81">
        <f>Y27+Y25+Y24+Y23+Y19+Y18+Y17+Y16+Y15+Y14+Y13+Y12+Y10+Y9+Y11+Y21+Y22+Y26+Y28</f>
        <v>7684536</v>
      </c>
      <c r="Z30" s="32"/>
    </row>
    <row r="31" spans="1:26" ht="30" customHeight="1" x14ac:dyDescent="0.25">
      <c r="A31" s="82"/>
      <c r="B31" s="82"/>
      <c r="C31" s="82"/>
      <c r="D31" s="83"/>
      <c r="E31" s="83"/>
      <c r="F31" s="83"/>
      <c r="G31" s="83">
        <f>SUM(E30:F30)</f>
        <v>0</v>
      </c>
      <c r="H31" s="83">
        <f>+D30+G30</f>
        <v>764536</v>
      </c>
      <c r="I31" s="83"/>
      <c r="J31" s="83"/>
      <c r="K31" s="83"/>
      <c r="L31" s="83">
        <f>SUM(J30:K30)</f>
        <v>0</v>
      </c>
      <c r="M31" s="83">
        <f>+I30+L30</f>
        <v>820000</v>
      </c>
      <c r="N31" s="83"/>
      <c r="O31" s="83"/>
      <c r="P31" s="83"/>
      <c r="Q31" s="112"/>
      <c r="R31" s="2">
        <f>N30+Q30</f>
        <v>6100000</v>
      </c>
      <c r="S31" s="83"/>
      <c r="T31" s="83"/>
      <c r="U31" s="83"/>
      <c r="V31" s="83">
        <f>SUM(T30:U30)</f>
        <v>0</v>
      </c>
      <c r="W31" s="83"/>
      <c r="X31" s="83"/>
      <c r="Y31" s="83">
        <f>SUM(W30:X30)</f>
        <v>7684536</v>
      </c>
    </row>
    <row r="32" spans="1:26" ht="30" customHeight="1" thickBot="1" x14ac:dyDescent="0.3">
      <c r="A32" s="4" t="s">
        <v>55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/>
      <c r="P32" s="5"/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</row>
    <row r="33" spans="1:26" ht="30" customHeight="1" thickBot="1" x14ac:dyDescent="0.25">
      <c r="A33" s="6" t="s">
        <v>2</v>
      </c>
      <c r="B33" s="7" t="s">
        <v>3</v>
      </c>
      <c r="C33" s="21" t="s">
        <v>4</v>
      </c>
      <c r="D33" s="114" t="s">
        <v>84</v>
      </c>
      <c r="E33" s="115"/>
      <c r="F33" s="115"/>
      <c r="G33" s="115"/>
      <c r="H33" s="115"/>
      <c r="I33" s="115"/>
      <c r="J33" s="115"/>
      <c r="K33" s="115"/>
      <c r="L33" s="115"/>
      <c r="M33" s="116"/>
      <c r="N33" s="117" t="s">
        <v>85</v>
      </c>
      <c r="O33" s="117"/>
      <c r="P33" s="117"/>
      <c r="Q33" s="117"/>
      <c r="R33" s="117"/>
      <c r="S33" s="118"/>
      <c r="T33" s="119" t="s">
        <v>86</v>
      </c>
      <c r="U33" s="120"/>
      <c r="V33" s="121"/>
      <c r="W33" s="122" t="s">
        <v>87</v>
      </c>
      <c r="X33" s="122"/>
      <c r="Y33" s="123"/>
    </row>
    <row r="34" spans="1:26" ht="30" customHeight="1" x14ac:dyDescent="0.2">
      <c r="A34" s="22"/>
      <c r="B34" s="23"/>
      <c r="C34" s="24"/>
      <c r="D34" s="124" t="s">
        <v>5</v>
      </c>
      <c r="E34" s="125"/>
      <c r="F34" s="125"/>
      <c r="G34" s="125"/>
      <c r="H34" s="126"/>
      <c r="I34" s="124" t="s">
        <v>6</v>
      </c>
      <c r="J34" s="125"/>
      <c r="K34" s="125"/>
      <c r="L34" s="125"/>
      <c r="M34" s="126"/>
      <c r="N34" s="124" t="s">
        <v>7</v>
      </c>
      <c r="O34" s="125"/>
      <c r="P34" s="125"/>
      <c r="Q34" s="125"/>
      <c r="R34" s="126"/>
      <c r="S34" s="113" t="s">
        <v>8</v>
      </c>
      <c r="T34" s="124" t="s">
        <v>9</v>
      </c>
      <c r="U34" s="125"/>
      <c r="V34" s="126"/>
      <c r="W34" s="127"/>
      <c r="X34" s="128"/>
      <c r="Y34" s="129"/>
    </row>
    <row r="35" spans="1:26" ht="30" customHeight="1" thickBot="1" x14ac:dyDescent="0.25">
      <c r="A35" s="22"/>
      <c r="B35" s="23"/>
      <c r="C35" s="24"/>
      <c r="D35" s="15" t="s">
        <v>10</v>
      </c>
      <c r="E35" s="16" t="s">
        <v>11</v>
      </c>
      <c r="F35" s="16" t="s">
        <v>12</v>
      </c>
      <c r="G35" s="16" t="s">
        <v>13</v>
      </c>
      <c r="H35" s="17" t="s">
        <v>14</v>
      </c>
      <c r="I35" s="15" t="s">
        <v>10</v>
      </c>
      <c r="J35" s="18" t="s">
        <v>11</v>
      </c>
      <c r="K35" s="19" t="s">
        <v>12</v>
      </c>
      <c r="L35" s="18" t="s">
        <v>13</v>
      </c>
      <c r="M35" s="20" t="s">
        <v>14</v>
      </c>
      <c r="N35" s="15" t="s">
        <v>10</v>
      </c>
      <c r="O35" s="108" t="s">
        <v>82</v>
      </c>
      <c r="P35" s="19" t="s">
        <v>81</v>
      </c>
      <c r="Q35" s="18" t="s">
        <v>13</v>
      </c>
      <c r="R35" s="20" t="s">
        <v>14</v>
      </c>
      <c r="S35" s="20" t="s">
        <v>15</v>
      </c>
      <c r="T35" s="15" t="s">
        <v>10</v>
      </c>
      <c r="U35" s="18" t="s">
        <v>13</v>
      </c>
      <c r="V35" s="20" t="s">
        <v>14</v>
      </c>
      <c r="W35" s="15" t="s">
        <v>10</v>
      </c>
      <c r="X35" s="19" t="s">
        <v>13</v>
      </c>
      <c r="Y35" s="20" t="s">
        <v>14</v>
      </c>
    </row>
    <row r="36" spans="1:26" ht="30" customHeight="1" x14ac:dyDescent="0.25">
      <c r="A36" s="45" t="s">
        <v>56</v>
      </c>
      <c r="B36" s="46"/>
      <c r="C36" s="47" t="s">
        <v>57</v>
      </c>
      <c r="D36" s="50"/>
      <c r="E36" s="84"/>
      <c r="F36" s="51"/>
      <c r="G36" s="40">
        <f t="shared" ref="G36" si="16">SUM(E36:F36)</f>
        <v>0</v>
      </c>
      <c r="H36" s="41">
        <f t="shared" ref="H36:H44" si="17">+D36+G36</f>
        <v>0</v>
      </c>
      <c r="I36" s="50">
        <v>570000</v>
      </c>
      <c r="J36" s="84"/>
      <c r="K36" s="51"/>
      <c r="L36" s="40">
        <f t="shared" ref="L36" si="18">SUM(J36:K36)</f>
        <v>0</v>
      </c>
      <c r="M36" s="41">
        <f t="shared" ref="M36:M44" si="19">+I36+L36</f>
        <v>570000</v>
      </c>
      <c r="N36" s="50"/>
      <c r="O36" s="38"/>
      <c r="P36" s="49"/>
      <c r="Q36" s="38">
        <f>O36+P36</f>
        <v>0</v>
      </c>
      <c r="R36" s="42">
        <f t="shared" ref="R36:R44" si="20">+N36+Q36</f>
        <v>0</v>
      </c>
      <c r="S36" s="48"/>
      <c r="T36" s="50"/>
      <c r="U36" s="38"/>
      <c r="V36" s="42">
        <f t="shared" ref="V36:V44" si="21">+T36+U36</f>
        <v>0</v>
      </c>
      <c r="W36" s="39">
        <f>+D36+I36+N36+S36+T36</f>
        <v>570000</v>
      </c>
      <c r="X36" s="85">
        <f>+G36+L36+Q36+U36</f>
        <v>0</v>
      </c>
      <c r="Y36" s="42">
        <f>+H36+M36+R36+S36+V36</f>
        <v>570000</v>
      </c>
      <c r="Z36" s="28"/>
    </row>
    <row r="37" spans="1:26" ht="30" customHeight="1" x14ac:dyDescent="0.25">
      <c r="A37" s="45" t="s">
        <v>58</v>
      </c>
      <c r="B37" s="46"/>
      <c r="C37" s="47" t="s">
        <v>59</v>
      </c>
      <c r="D37" s="37"/>
      <c r="E37" s="38"/>
      <c r="F37" s="49"/>
      <c r="G37" s="40">
        <f t="shared" ref="G37:G44" si="22">SUM(E37:F37)</f>
        <v>0</v>
      </c>
      <c r="H37" s="41">
        <f t="shared" si="17"/>
        <v>0</v>
      </c>
      <c r="I37" s="37"/>
      <c r="J37" s="38"/>
      <c r="K37" s="38"/>
      <c r="L37" s="40">
        <f t="shared" ref="L37:L44" si="23">SUM(J37:K37)</f>
        <v>0</v>
      </c>
      <c r="M37" s="41">
        <f t="shared" si="19"/>
        <v>0</v>
      </c>
      <c r="N37" s="50"/>
      <c r="O37" s="38"/>
      <c r="P37" s="49"/>
      <c r="Q37" s="38">
        <f t="shared" ref="Q37:Q43" si="24">O37+P37</f>
        <v>0</v>
      </c>
      <c r="R37" s="42">
        <f t="shared" si="20"/>
        <v>0</v>
      </c>
      <c r="S37" s="48"/>
      <c r="T37" s="50"/>
      <c r="U37" s="38"/>
      <c r="V37" s="42">
        <f t="shared" si="21"/>
        <v>0</v>
      </c>
      <c r="W37" s="39">
        <f>+D37+I37+N37+S37+T37</f>
        <v>0</v>
      </c>
      <c r="X37" s="85">
        <f>+G37+L37+Q37+U37</f>
        <v>0</v>
      </c>
      <c r="Y37" s="42">
        <f t="shared" ref="Y37:Y44" si="25">+H37+M37+R37+S37+V37</f>
        <v>0</v>
      </c>
      <c r="Z37" s="28"/>
    </row>
    <row r="38" spans="1:26" ht="30" customHeight="1" x14ac:dyDescent="0.25">
      <c r="A38" s="45" t="s">
        <v>60</v>
      </c>
      <c r="B38" s="46"/>
      <c r="C38" s="47" t="s">
        <v>61</v>
      </c>
      <c r="D38" s="37"/>
      <c r="E38" s="38"/>
      <c r="F38" s="49"/>
      <c r="G38" s="40">
        <f t="shared" si="22"/>
        <v>0</v>
      </c>
      <c r="H38" s="41">
        <f t="shared" si="17"/>
        <v>0</v>
      </c>
      <c r="I38" s="37"/>
      <c r="J38" s="38"/>
      <c r="K38" s="49"/>
      <c r="L38" s="40">
        <f t="shared" si="23"/>
        <v>0</v>
      </c>
      <c r="M38" s="41">
        <f t="shared" si="19"/>
        <v>0</v>
      </c>
      <c r="N38" s="50"/>
      <c r="O38" s="38"/>
      <c r="P38" s="49"/>
      <c r="Q38" s="38">
        <f t="shared" si="24"/>
        <v>0</v>
      </c>
      <c r="R38" s="42">
        <f t="shared" si="20"/>
        <v>0</v>
      </c>
      <c r="S38" s="48"/>
      <c r="T38" s="50"/>
      <c r="U38" s="38"/>
      <c r="V38" s="42">
        <f t="shared" si="21"/>
        <v>0</v>
      </c>
      <c r="W38" s="39">
        <f t="shared" ref="W38" si="26">+D38+I38+N38+S38+T38</f>
        <v>0</v>
      </c>
      <c r="X38" s="85">
        <f t="shared" ref="X38" si="27">+G38+L38+Q38+U38</f>
        <v>0</v>
      </c>
      <c r="Y38" s="42">
        <f t="shared" si="25"/>
        <v>0</v>
      </c>
      <c r="Z38" s="29"/>
    </row>
    <row r="39" spans="1:26" ht="30" customHeight="1" x14ac:dyDescent="0.25">
      <c r="A39" s="45" t="s">
        <v>62</v>
      </c>
      <c r="B39" s="46"/>
      <c r="C39" s="47" t="s">
        <v>63</v>
      </c>
      <c r="D39" s="37"/>
      <c r="E39" s="38"/>
      <c r="F39" s="49"/>
      <c r="G39" s="40">
        <f t="shared" si="22"/>
        <v>0</v>
      </c>
      <c r="H39" s="41">
        <f t="shared" si="17"/>
        <v>0</v>
      </c>
      <c r="I39" s="37">
        <v>250000</v>
      </c>
      <c r="J39" s="38"/>
      <c r="K39" s="38"/>
      <c r="L39" s="40">
        <f t="shared" si="23"/>
        <v>0</v>
      </c>
      <c r="M39" s="41">
        <f t="shared" si="19"/>
        <v>250000</v>
      </c>
      <c r="N39" s="50"/>
      <c r="O39" s="38"/>
      <c r="P39" s="49"/>
      <c r="Q39" s="38">
        <f t="shared" si="24"/>
        <v>0</v>
      </c>
      <c r="R39" s="42">
        <f t="shared" si="20"/>
        <v>0</v>
      </c>
      <c r="S39" s="48"/>
      <c r="T39" s="50"/>
      <c r="U39" s="38"/>
      <c r="V39" s="42">
        <f t="shared" si="21"/>
        <v>0</v>
      </c>
      <c r="W39" s="39">
        <f>+D39+I39+N39+S39+T39</f>
        <v>250000</v>
      </c>
      <c r="X39" s="85">
        <f>+G39+L39+Q39+U39</f>
        <v>0</v>
      </c>
      <c r="Y39" s="42">
        <f t="shared" si="25"/>
        <v>250000</v>
      </c>
      <c r="Z39" s="28"/>
    </row>
    <row r="40" spans="1:26" ht="30" customHeight="1" x14ac:dyDescent="0.25">
      <c r="A40" s="45" t="s">
        <v>64</v>
      </c>
      <c r="B40" s="46"/>
      <c r="C40" s="47" t="s">
        <v>65</v>
      </c>
      <c r="D40" s="37"/>
      <c r="E40" s="38"/>
      <c r="F40" s="49"/>
      <c r="G40" s="40">
        <f t="shared" si="22"/>
        <v>0</v>
      </c>
      <c r="H40" s="41">
        <f t="shared" si="17"/>
        <v>0</v>
      </c>
      <c r="I40" s="37"/>
      <c r="J40" s="38"/>
      <c r="K40" s="38"/>
      <c r="L40" s="40">
        <f t="shared" si="23"/>
        <v>0</v>
      </c>
      <c r="M40" s="41">
        <f t="shared" si="19"/>
        <v>0</v>
      </c>
      <c r="N40" s="50"/>
      <c r="O40" s="38"/>
      <c r="P40" s="49"/>
      <c r="Q40" s="38">
        <f t="shared" si="24"/>
        <v>0</v>
      </c>
      <c r="R40" s="42">
        <f t="shared" si="20"/>
        <v>0</v>
      </c>
      <c r="S40" s="48"/>
      <c r="T40" s="50"/>
      <c r="U40" s="38"/>
      <c r="V40" s="42">
        <f t="shared" si="21"/>
        <v>0</v>
      </c>
      <c r="W40" s="39">
        <f>+D40+I40+N40+S40+T40</f>
        <v>0</v>
      </c>
      <c r="X40" s="85">
        <f>+G40+L40+Q40+U40</f>
        <v>0</v>
      </c>
      <c r="Y40" s="42">
        <f t="shared" si="25"/>
        <v>0</v>
      </c>
      <c r="Z40" s="28"/>
    </row>
    <row r="41" spans="1:26" ht="30" customHeight="1" x14ac:dyDescent="0.25">
      <c r="A41" s="45" t="s">
        <v>66</v>
      </c>
      <c r="B41" s="46"/>
      <c r="C41" s="47" t="s">
        <v>67</v>
      </c>
      <c r="D41" s="37"/>
      <c r="E41" s="38"/>
      <c r="F41" s="49"/>
      <c r="G41" s="40">
        <f t="shared" si="22"/>
        <v>0</v>
      </c>
      <c r="H41" s="41">
        <f t="shared" si="17"/>
        <v>0</v>
      </c>
      <c r="I41" s="37"/>
      <c r="J41" s="38"/>
      <c r="K41" s="49"/>
      <c r="L41" s="40">
        <f t="shared" si="23"/>
        <v>0</v>
      </c>
      <c r="M41" s="41">
        <f t="shared" si="19"/>
        <v>0</v>
      </c>
      <c r="N41" s="50"/>
      <c r="O41" s="38"/>
      <c r="P41" s="49"/>
      <c r="Q41" s="38">
        <f t="shared" si="24"/>
        <v>0</v>
      </c>
      <c r="R41" s="42">
        <f t="shared" si="20"/>
        <v>0</v>
      </c>
      <c r="S41" s="48"/>
      <c r="T41" s="50"/>
      <c r="U41" s="38"/>
      <c r="V41" s="42">
        <f t="shared" si="21"/>
        <v>0</v>
      </c>
      <c r="W41" s="39">
        <f t="shared" ref="W41:W43" si="28">+D41+I41+N41+S41+T41</f>
        <v>0</v>
      </c>
      <c r="X41" s="85">
        <f t="shared" ref="X41:X44" si="29">+G41+L41+Q41+U41</f>
        <v>0</v>
      </c>
      <c r="Y41" s="42">
        <f t="shared" si="25"/>
        <v>0</v>
      </c>
      <c r="Z41" s="29"/>
    </row>
    <row r="42" spans="1:26" ht="30" customHeight="1" x14ac:dyDescent="0.25">
      <c r="A42" s="45" t="s">
        <v>68</v>
      </c>
      <c r="B42" s="46"/>
      <c r="C42" s="47" t="s">
        <v>69</v>
      </c>
      <c r="D42" s="37"/>
      <c r="E42" s="38"/>
      <c r="F42" s="49"/>
      <c r="G42" s="40">
        <f t="shared" si="22"/>
        <v>0</v>
      </c>
      <c r="H42" s="41">
        <f t="shared" si="17"/>
        <v>0</v>
      </c>
      <c r="I42" s="37"/>
      <c r="J42" s="38"/>
      <c r="K42" s="49"/>
      <c r="L42" s="40">
        <f t="shared" si="23"/>
        <v>0</v>
      </c>
      <c r="M42" s="41">
        <f t="shared" si="19"/>
        <v>0</v>
      </c>
      <c r="N42" s="50"/>
      <c r="O42" s="38"/>
      <c r="P42" s="49"/>
      <c r="Q42" s="38">
        <f t="shared" si="24"/>
        <v>0</v>
      </c>
      <c r="R42" s="42">
        <f t="shared" si="20"/>
        <v>0</v>
      </c>
      <c r="S42" s="48"/>
      <c r="T42" s="50"/>
      <c r="U42" s="38"/>
      <c r="V42" s="42">
        <f t="shared" si="21"/>
        <v>0</v>
      </c>
      <c r="W42" s="39">
        <f t="shared" si="28"/>
        <v>0</v>
      </c>
      <c r="X42" s="85">
        <f t="shared" si="29"/>
        <v>0</v>
      </c>
      <c r="Y42" s="42">
        <f t="shared" si="25"/>
        <v>0</v>
      </c>
      <c r="Z42" s="29"/>
    </row>
    <row r="43" spans="1:26" ht="30" customHeight="1" x14ac:dyDescent="0.25">
      <c r="A43" s="45" t="s">
        <v>70</v>
      </c>
      <c r="B43" s="46"/>
      <c r="C43" s="47" t="s">
        <v>71</v>
      </c>
      <c r="D43" s="37"/>
      <c r="E43" s="38"/>
      <c r="F43" s="49"/>
      <c r="G43" s="40">
        <f t="shared" si="22"/>
        <v>0</v>
      </c>
      <c r="H43" s="41">
        <f t="shared" si="17"/>
        <v>0</v>
      </c>
      <c r="I43" s="37"/>
      <c r="J43" s="38"/>
      <c r="K43" s="49"/>
      <c r="L43" s="40">
        <f t="shared" si="23"/>
        <v>0</v>
      </c>
      <c r="M43" s="41">
        <f t="shared" si="19"/>
        <v>0</v>
      </c>
      <c r="N43" s="50"/>
      <c r="O43" s="38"/>
      <c r="P43" s="49"/>
      <c r="Q43" s="38">
        <f t="shared" si="24"/>
        <v>0</v>
      </c>
      <c r="R43" s="42">
        <f t="shared" si="20"/>
        <v>0</v>
      </c>
      <c r="S43" s="48"/>
      <c r="T43" s="50"/>
      <c r="U43" s="38"/>
      <c r="V43" s="42">
        <f t="shared" si="21"/>
        <v>0</v>
      </c>
      <c r="W43" s="39">
        <f t="shared" si="28"/>
        <v>0</v>
      </c>
      <c r="X43" s="85">
        <f t="shared" si="29"/>
        <v>0</v>
      </c>
      <c r="Y43" s="42">
        <f t="shared" si="25"/>
        <v>0</v>
      </c>
      <c r="Z43" s="29"/>
    </row>
    <row r="44" spans="1:26" ht="30" customHeight="1" x14ac:dyDescent="0.25">
      <c r="A44" s="45" t="s">
        <v>72</v>
      </c>
      <c r="B44" s="46"/>
      <c r="C44" s="47" t="s">
        <v>73</v>
      </c>
      <c r="D44" s="37">
        <v>764536</v>
      </c>
      <c r="E44" s="38"/>
      <c r="F44" s="49"/>
      <c r="G44" s="40">
        <f t="shared" si="22"/>
        <v>0</v>
      </c>
      <c r="H44" s="41">
        <f t="shared" si="17"/>
        <v>764536</v>
      </c>
      <c r="I44" s="37"/>
      <c r="J44" s="38"/>
      <c r="K44" s="38"/>
      <c r="L44" s="40">
        <f t="shared" si="23"/>
        <v>0</v>
      </c>
      <c r="M44" s="41">
        <f t="shared" si="19"/>
        <v>0</v>
      </c>
      <c r="N44" s="50">
        <v>6100000</v>
      </c>
      <c r="O44" s="38"/>
      <c r="P44" s="49"/>
      <c r="Q44" s="38"/>
      <c r="R44" s="42">
        <f t="shared" si="20"/>
        <v>6100000</v>
      </c>
      <c r="S44" s="48"/>
      <c r="T44" s="50"/>
      <c r="U44" s="38"/>
      <c r="V44" s="42">
        <f t="shared" si="21"/>
        <v>0</v>
      </c>
      <c r="W44" s="39">
        <f>+D44+I44+N44+S44+T44</f>
        <v>6864536</v>
      </c>
      <c r="X44" s="85">
        <f t="shared" si="29"/>
        <v>0</v>
      </c>
      <c r="Y44" s="42">
        <f t="shared" si="25"/>
        <v>6864536</v>
      </c>
      <c r="Z44" s="28"/>
    </row>
    <row r="45" spans="1:26" ht="30" customHeight="1" x14ac:dyDescent="0.25">
      <c r="A45" s="60"/>
      <c r="B45" s="61"/>
      <c r="C45" s="62"/>
      <c r="D45" s="70"/>
      <c r="E45" s="86"/>
      <c r="F45" s="87"/>
      <c r="G45" s="88"/>
      <c r="H45" s="89"/>
      <c r="I45" s="70"/>
      <c r="J45" s="72"/>
      <c r="K45" s="72"/>
      <c r="L45" s="72"/>
      <c r="M45" s="87"/>
      <c r="N45" s="90"/>
      <c r="O45" s="64"/>
      <c r="P45" s="87"/>
      <c r="Q45" s="38"/>
      <c r="R45" s="71"/>
      <c r="S45" s="71"/>
      <c r="T45" s="90"/>
      <c r="U45" s="72"/>
      <c r="V45" s="71"/>
      <c r="W45" s="83"/>
      <c r="X45" s="91"/>
      <c r="Y45" s="92"/>
      <c r="Z45" s="28"/>
    </row>
    <row r="46" spans="1:26" ht="30" customHeight="1" thickBot="1" x14ac:dyDescent="0.3">
      <c r="A46" s="74" t="s">
        <v>74</v>
      </c>
      <c r="B46" s="75"/>
      <c r="C46" s="76"/>
      <c r="D46" s="80">
        <f t="shared" ref="D46:V46" si="30">SUM(D36:D45)</f>
        <v>764536</v>
      </c>
      <c r="E46" s="93">
        <f t="shared" si="30"/>
        <v>0</v>
      </c>
      <c r="F46" s="78">
        <f t="shared" si="30"/>
        <v>0</v>
      </c>
      <c r="G46" s="78">
        <f t="shared" si="30"/>
        <v>0</v>
      </c>
      <c r="H46" s="94">
        <f t="shared" si="30"/>
        <v>764536</v>
      </c>
      <c r="I46" s="80">
        <f t="shared" si="30"/>
        <v>820000</v>
      </c>
      <c r="J46" s="93">
        <f t="shared" si="30"/>
        <v>0</v>
      </c>
      <c r="K46" s="78">
        <f t="shared" si="30"/>
        <v>0</v>
      </c>
      <c r="L46" s="78">
        <f t="shared" si="30"/>
        <v>0</v>
      </c>
      <c r="M46" s="94">
        <f t="shared" si="30"/>
        <v>820000</v>
      </c>
      <c r="N46" s="77">
        <f t="shared" si="30"/>
        <v>6100000</v>
      </c>
      <c r="O46" s="109">
        <f>SUM(O36:O45)</f>
        <v>0</v>
      </c>
      <c r="P46" s="79">
        <f>SUM(P36:P45)</f>
        <v>0</v>
      </c>
      <c r="Q46" s="111">
        <f>O46+P46</f>
        <v>0</v>
      </c>
      <c r="R46" s="94">
        <f t="shared" si="30"/>
        <v>6100000</v>
      </c>
      <c r="S46" s="81">
        <f t="shared" si="30"/>
        <v>0</v>
      </c>
      <c r="T46" s="77">
        <f t="shared" si="30"/>
        <v>0</v>
      </c>
      <c r="U46" s="78">
        <f t="shared" si="30"/>
        <v>0</v>
      </c>
      <c r="V46" s="81">
        <f t="shared" si="30"/>
        <v>0</v>
      </c>
      <c r="W46" s="77">
        <f>W44+W40+W39+W37+W36+W38+W41+W42+W43</f>
        <v>7684536</v>
      </c>
      <c r="X46" s="78">
        <f>+X36+X37+X39+X40+X44+X38+X41+X42+X43</f>
        <v>0</v>
      </c>
      <c r="Y46" s="81">
        <f>Y44+Y40+Y39+Y37+Y36+Y38+Y41+Y42+Y43</f>
        <v>7684536</v>
      </c>
      <c r="Z46" s="33"/>
    </row>
    <row r="47" spans="1:26" ht="30" customHeight="1" thickBot="1" x14ac:dyDescent="0.3">
      <c r="A47" s="82"/>
      <c r="B47" s="82"/>
      <c r="C47" s="82"/>
      <c r="D47" s="83"/>
      <c r="E47" s="83"/>
      <c r="F47" s="83"/>
      <c r="G47" s="83">
        <f>SUM(E46:F46)</f>
        <v>0</v>
      </c>
      <c r="H47" s="83">
        <f>+D46+G46</f>
        <v>764536</v>
      </c>
      <c r="I47" s="83"/>
      <c r="J47" s="83"/>
      <c r="K47" s="83"/>
      <c r="L47" s="83">
        <f>SUM(J46:K46)</f>
        <v>0</v>
      </c>
      <c r="M47" s="83">
        <f>+I46+L46</f>
        <v>820000</v>
      </c>
      <c r="N47" s="83"/>
      <c r="O47" s="110"/>
      <c r="P47" s="83"/>
      <c r="Q47" s="110"/>
      <c r="R47" s="83">
        <f>+N46+Q46</f>
        <v>6100000</v>
      </c>
      <c r="S47" s="83"/>
      <c r="T47" s="83"/>
      <c r="U47" s="83"/>
      <c r="V47" s="83">
        <f>+T46+U46</f>
        <v>0</v>
      </c>
      <c r="W47" s="83"/>
      <c r="X47" s="83"/>
      <c r="Y47" s="83">
        <f>SUM(W46:X46)</f>
        <v>7684536</v>
      </c>
    </row>
    <row r="48" spans="1:26" ht="30" customHeight="1" thickBot="1" x14ac:dyDescent="0.3">
      <c r="A48" s="95" t="s">
        <v>75</v>
      </c>
      <c r="B48" s="96"/>
      <c r="C48" s="97"/>
      <c r="D48" s="98">
        <f>D46-D30</f>
        <v>0</v>
      </c>
      <c r="E48" s="99">
        <f t="shared" ref="E48:Y48" si="31">+E46-E30</f>
        <v>0</v>
      </c>
      <c r="F48" s="99">
        <f t="shared" si="31"/>
        <v>0</v>
      </c>
      <c r="G48" s="100">
        <f t="shared" si="31"/>
        <v>0</v>
      </c>
      <c r="H48" s="101">
        <f t="shared" si="31"/>
        <v>0</v>
      </c>
      <c r="I48" s="98">
        <f t="shared" si="31"/>
        <v>0</v>
      </c>
      <c r="J48" s="102">
        <f t="shared" si="31"/>
        <v>0</v>
      </c>
      <c r="K48" s="99">
        <f t="shared" si="31"/>
        <v>0</v>
      </c>
      <c r="L48" s="99">
        <f t="shared" si="31"/>
        <v>0</v>
      </c>
      <c r="M48" s="102">
        <f t="shared" si="31"/>
        <v>0</v>
      </c>
      <c r="N48" s="98">
        <f t="shared" si="31"/>
        <v>0</v>
      </c>
      <c r="O48" s="102"/>
      <c r="P48" s="102"/>
      <c r="Q48" s="102">
        <f t="shared" si="31"/>
        <v>0</v>
      </c>
      <c r="R48" s="103">
        <f t="shared" si="31"/>
        <v>0</v>
      </c>
      <c r="S48" s="104">
        <f t="shared" si="31"/>
        <v>0</v>
      </c>
      <c r="T48" s="98">
        <f t="shared" si="31"/>
        <v>0</v>
      </c>
      <c r="U48" s="102">
        <f t="shared" si="31"/>
        <v>0</v>
      </c>
      <c r="V48" s="104">
        <f t="shared" si="31"/>
        <v>0</v>
      </c>
      <c r="W48" s="98">
        <f t="shared" si="31"/>
        <v>0</v>
      </c>
      <c r="X48" s="102">
        <f t="shared" si="31"/>
        <v>0</v>
      </c>
      <c r="Y48" s="104">
        <f t="shared" si="31"/>
        <v>0</v>
      </c>
      <c r="Z48" s="33"/>
    </row>
    <row r="49" spans="1:25" ht="30" customHeight="1" x14ac:dyDescent="0.25">
      <c r="A49" s="82"/>
      <c r="B49" s="82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>
        <f>+W48+X48</f>
        <v>0</v>
      </c>
    </row>
    <row r="50" spans="1:25" x14ac:dyDescent="0.2">
      <c r="C50" s="25"/>
    </row>
  </sheetData>
  <sheetProtection selectLockedCells="1"/>
  <mergeCells count="18">
    <mergeCell ref="D6:M6"/>
    <mergeCell ref="N6:S6"/>
    <mergeCell ref="T6:V6"/>
    <mergeCell ref="W6:Y6"/>
    <mergeCell ref="D7:H7"/>
    <mergeCell ref="I7:M7"/>
    <mergeCell ref="N7:R7"/>
    <mergeCell ref="T7:V7"/>
    <mergeCell ref="W7:Y7"/>
    <mergeCell ref="D33:M33"/>
    <mergeCell ref="N33:S33"/>
    <mergeCell ref="T33:V33"/>
    <mergeCell ref="W33:Y33"/>
    <mergeCell ref="D34:H34"/>
    <mergeCell ref="I34:M34"/>
    <mergeCell ref="N34:R34"/>
    <mergeCell ref="T34:V34"/>
    <mergeCell ref="W34:Y34"/>
  </mergeCells>
  <pageMargins left="0.7" right="0.7" top="0.78740157499999996" bottom="0.78740157499999996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82F8-C253-49D4-9C58-D3241A58AD70}">
  <sheetPr>
    <pageSetUpPr fitToPage="1"/>
  </sheetPr>
  <dimension ref="A1:Z50"/>
  <sheetViews>
    <sheetView topLeftCell="A19" zoomScale="53" zoomScaleNormal="53" workbookViewId="0">
      <selection activeCell="D11" sqref="D11"/>
    </sheetView>
  </sheetViews>
  <sheetFormatPr defaultColWidth="8.85546875" defaultRowHeight="14.25" x14ac:dyDescent="0.2"/>
  <cols>
    <col min="1" max="1" width="4.85546875" style="1" customWidth="1"/>
    <col min="2" max="2" width="3.7109375" style="1" bestFit="1" customWidth="1"/>
    <col min="3" max="3" width="50.140625" style="1" customWidth="1"/>
    <col min="4" max="4" width="17.28515625" style="2" customWidth="1"/>
    <col min="5" max="7" width="13.28515625" style="2" customWidth="1"/>
    <col min="8" max="8" width="20.28515625" style="2" customWidth="1"/>
    <col min="9" max="10" width="14.140625" style="2" customWidth="1"/>
    <col min="11" max="11" width="12.28515625" style="2" customWidth="1"/>
    <col min="12" max="12" width="14.7109375" style="2" customWidth="1"/>
    <col min="13" max="13" width="14.140625" style="2" customWidth="1"/>
    <col min="14" max="14" width="15.7109375" style="2" customWidth="1"/>
    <col min="15" max="16" width="13.28515625" style="2" customWidth="1"/>
    <col min="17" max="17" width="16.28515625" style="2" customWidth="1"/>
    <col min="18" max="18" width="16" style="2" customWidth="1"/>
    <col min="19" max="22" width="12.28515625" style="2" customWidth="1"/>
    <col min="23" max="25" width="14.28515625" style="2" customWidth="1"/>
    <col min="26" max="26" width="11" style="3" bestFit="1" customWidth="1"/>
    <col min="27" max="16384" width="8.85546875" style="3"/>
  </cols>
  <sheetData>
    <row r="1" spans="1:26" ht="27.75" x14ac:dyDescent="0.4">
      <c r="C1" s="26" t="s">
        <v>88</v>
      </c>
    </row>
    <row r="2" spans="1:26" ht="15" x14ac:dyDescent="0.25">
      <c r="A2" s="27" t="s">
        <v>80</v>
      </c>
      <c r="C2" s="4"/>
    </row>
    <row r="3" spans="1:26" ht="15" x14ac:dyDescent="0.25">
      <c r="A3" s="27" t="s">
        <v>76</v>
      </c>
      <c r="C3" s="4" t="s">
        <v>79</v>
      </c>
    </row>
    <row r="4" spans="1:26" ht="15" x14ac:dyDescent="0.25">
      <c r="C4" s="4"/>
    </row>
    <row r="5" spans="1:26" ht="30" customHeight="1" thickBot="1" x14ac:dyDescent="0.3">
      <c r="A5" s="4" t="s">
        <v>0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/>
      <c r="P5" s="5"/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</row>
    <row r="6" spans="1:26" ht="30" customHeight="1" thickBot="1" x14ac:dyDescent="0.25">
      <c r="A6" s="6" t="s">
        <v>2</v>
      </c>
      <c r="B6" s="7" t="s">
        <v>3</v>
      </c>
      <c r="C6" s="8" t="s">
        <v>4</v>
      </c>
      <c r="D6" s="114" t="s">
        <v>89</v>
      </c>
      <c r="E6" s="115"/>
      <c r="F6" s="115"/>
      <c r="G6" s="115"/>
      <c r="H6" s="115"/>
      <c r="I6" s="115"/>
      <c r="J6" s="115"/>
      <c r="K6" s="115"/>
      <c r="L6" s="115"/>
      <c r="M6" s="116"/>
      <c r="N6" s="117" t="s">
        <v>90</v>
      </c>
      <c r="O6" s="117"/>
      <c r="P6" s="117"/>
      <c r="Q6" s="117"/>
      <c r="R6" s="117"/>
      <c r="S6" s="118"/>
      <c r="T6" s="119" t="s">
        <v>91</v>
      </c>
      <c r="U6" s="120"/>
      <c r="V6" s="121"/>
      <c r="W6" s="130" t="s">
        <v>92</v>
      </c>
      <c r="X6" s="122"/>
      <c r="Y6" s="123"/>
    </row>
    <row r="7" spans="1:26" ht="30" customHeight="1" x14ac:dyDescent="0.2">
      <c r="A7" s="9"/>
      <c r="B7" s="10"/>
      <c r="C7" s="11"/>
      <c r="D7" s="124" t="s">
        <v>5</v>
      </c>
      <c r="E7" s="125"/>
      <c r="F7" s="125"/>
      <c r="G7" s="125"/>
      <c r="H7" s="126"/>
      <c r="I7" s="124" t="s">
        <v>6</v>
      </c>
      <c r="J7" s="125"/>
      <c r="K7" s="125"/>
      <c r="L7" s="125"/>
      <c r="M7" s="126"/>
      <c r="N7" s="124" t="s">
        <v>7</v>
      </c>
      <c r="O7" s="125"/>
      <c r="P7" s="125"/>
      <c r="Q7" s="125"/>
      <c r="R7" s="126"/>
      <c r="S7" s="113" t="s">
        <v>8</v>
      </c>
      <c r="T7" s="124" t="s">
        <v>9</v>
      </c>
      <c r="U7" s="125"/>
      <c r="V7" s="126"/>
      <c r="W7" s="127"/>
      <c r="X7" s="128"/>
      <c r="Y7" s="129"/>
    </row>
    <row r="8" spans="1:26" ht="30" customHeight="1" thickBot="1" x14ac:dyDescent="0.25">
      <c r="A8" s="12"/>
      <c r="B8" s="13"/>
      <c r="C8" s="14"/>
      <c r="D8" s="15" t="s">
        <v>10</v>
      </c>
      <c r="E8" s="16" t="s">
        <v>11</v>
      </c>
      <c r="F8" s="16" t="s">
        <v>12</v>
      </c>
      <c r="G8" s="16" t="s">
        <v>13</v>
      </c>
      <c r="H8" s="17" t="s">
        <v>14</v>
      </c>
      <c r="I8" s="15" t="s">
        <v>10</v>
      </c>
      <c r="J8" s="16" t="s">
        <v>11</v>
      </c>
      <c r="K8" s="16" t="s">
        <v>12</v>
      </c>
      <c r="L8" s="16" t="s">
        <v>13</v>
      </c>
      <c r="M8" s="17" t="s">
        <v>14</v>
      </c>
      <c r="N8" s="15" t="s">
        <v>10</v>
      </c>
      <c r="O8" s="108" t="s">
        <v>11</v>
      </c>
      <c r="P8" s="19" t="s">
        <v>81</v>
      </c>
      <c r="Q8" s="18" t="s">
        <v>13</v>
      </c>
      <c r="R8" s="20" t="s">
        <v>14</v>
      </c>
      <c r="S8" s="20" t="s">
        <v>15</v>
      </c>
      <c r="T8" s="15" t="s">
        <v>10</v>
      </c>
      <c r="U8" s="19" t="s">
        <v>13</v>
      </c>
      <c r="V8" s="20" t="s">
        <v>14</v>
      </c>
      <c r="W8" s="15" t="s">
        <v>10</v>
      </c>
      <c r="X8" s="19" t="s">
        <v>13</v>
      </c>
      <c r="Y8" s="20" t="s">
        <v>14</v>
      </c>
    </row>
    <row r="9" spans="1:26" ht="30" customHeight="1" x14ac:dyDescent="0.25">
      <c r="A9" s="34" t="s">
        <v>16</v>
      </c>
      <c r="B9" s="35"/>
      <c r="C9" s="36" t="s">
        <v>17</v>
      </c>
      <c r="D9" s="37">
        <v>80000</v>
      </c>
      <c r="E9" s="38"/>
      <c r="F9" s="39"/>
      <c r="G9" s="40">
        <v>0</v>
      </c>
      <c r="H9" s="41">
        <f>+D9+G9</f>
        <v>80000</v>
      </c>
      <c r="I9" s="37">
        <v>590000</v>
      </c>
      <c r="J9" s="38"/>
      <c r="K9" s="39"/>
      <c r="L9" s="40">
        <f>SUM(J9:K9)</f>
        <v>0</v>
      </c>
      <c r="M9" s="41">
        <f>+I9+L9</f>
        <v>590000</v>
      </c>
      <c r="N9" s="37">
        <v>20000</v>
      </c>
      <c r="O9" s="107"/>
      <c r="P9" s="51"/>
      <c r="Q9" s="38">
        <v>0</v>
      </c>
      <c r="R9" s="42">
        <f>+N9+Q9</f>
        <v>20000</v>
      </c>
      <c r="S9" s="43"/>
      <c r="T9" s="37"/>
      <c r="U9" s="38"/>
      <c r="V9" s="42">
        <f>+T9+U9</f>
        <v>0</v>
      </c>
      <c r="W9" s="44">
        <f>+D9+I9+N9+S9+T9</f>
        <v>690000</v>
      </c>
      <c r="X9" s="40">
        <f>+G9+L9+Q9+U9</f>
        <v>0</v>
      </c>
      <c r="Y9" s="42">
        <f>+H9+M9+R9+S9+V9</f>
        <v>690000</v>
      </c>
      <c r="Z9" s="28"/>
    </row>
    <row r="10" spans="1:26" ht="30" customHeight="1" x14ac:dyDescent="0.25">
      <c r="A10" s="45" t="s">
        <v>18</v>
      </c>
      <c r="B10" s="46"/>
      <c r="C10" s="47" t="s">
        <v>19</v>
      </c>
      <c r="D10" s="37">
        <v>400000</v>
      </c>
      <c r="E10" s="38"/>
      <c r="F10" s="38"/>
      <c r="G10" s="40">
        <v>0</v>
      </c>
      <c r="H10" s="41">
        <f>+D10+G10</f>
        <v>400000</v>
      </c>
      <c r="I10" s="37"/>
      <c r="J10" s="38"/>
      <c r="K10" s="38"/>
      <c r="L10" s="40">
        <f t="shared" ref="L10:L28" si="0">SUM(J10:K10)</f>
        <v>0</v>
      </c>
      <c r="M10" s="41">
        <f t="shared" ref="M10:M28" si="1">+I10+L10</f>
        <v>0</v>
      </c>
      <c r="N10" s="37"/>
      <c r="O10" s="51"/>
      <c r="P10" s="51"/>
      <c r="Q10" s="38">
        <f t="shared" ref="Q10:Q30" si="2">O10+P10</f>
        <v>0</v>
      </c>
      <c r="R10" s="42">
        <f t="shared" ref="R10:R28" si="3">+N10+Q10</f>
        <v>0</v>
      </c>
      <c r="S10" s="48"/>
      <c r="T10" s="37"/>
      <c r="U10" s="38"/>
      <c r="V10" s="42">
        <f t="shared" ref="V10:V28" si="4">+T10+U10</f>
        <v>0</v>
      </c>
      <c r="W10" s="44">
        <f>+D10+I10+N10+S10+T10</f>
        <v>400000</v>
      </c>
      <c r="X10" s="40">
        <f>+G10+L10+Q10+U10</f>
        <v>0</v>
      </c>
      <c r="Y10" s="42">
        <f t="shared" ref="Y10:Y28" si="5">+H10+M10+R10+S10+V10</f>
        <v>400000</v>
      </c>
      <c r="Z10" s="28"/>
    </row>
    <row r="11" spans="1:26" ht="30" customHeight="1" x14ac:dyDescent="0.25">
      <c r="A11" s="45" t="s">
        <v>20</v>
      </c>
      <c r="B11" s="46"/>
      <c r="C11" s="47" t="s">
        <v>21</v>
      </c>
      <c r="D11" s="37"/>
      <c r="E11" s="49"/>
      <c r="F11" s="38"/>
      <c r="G11" s="40">
        <f t="shared" ref="G11:G28" si="6">SUM(E11:F11)</f>
        <v>0</v>
      </c>
      <c r="H11" s="41">
        <f t="shared" ref="H11:H28" si="7">+D11+G11</f>
        <v>0</v>
      </c>
      <c r="I11" s="37"/>
      <c r="J11" s="49"/>
      <c r="K11" s="38"/>
      <c r="L11" s="40">
        <f t="shared" si="0"/>
        <v>0</v>
      </c>
      <c r="M11" s="41">
        <f t="shared" si="1"/>
        <v>0</v>
      </c>
      <c r="N11" s="50"/>
      <c r="O11" s="38"/>
      <c r="P11" s="38"/>
      <c r="Q11" s="38">
        <f t="shared" si="2"/>
        <v>0</v>
      </c>
      <c r="R11" s="42">
        <f t="shared" si="3"/>
        <v>0</v>
      </c>
      <c r="S11" s="48"/>
      <c r="T11" s="50"/>
      <c r="U11" s="38"/>
      <c r="V11" s="42">
        <f t="shared" si="4"/>
        <v>0</v>
      </c>
      <c r="W11" s="44">
        <f t="shared" ref="W11:W22" si="8">+D11+I11+N11+S11+T11</f>
        <v>0</v>
      </c>
      <c r="X11" s="40">
        <f t="shared" ref="X11:X22" si="9">+G11+L11+Q11+U11</f>
        <v>0</v>
      </c>
      <c r="Y11" s="42">
        <f t="shared" si="5"/>
        <v>0</v>
      </c>
      <c r="Z11" s="29"/>
    </row>
    <row r="12" spans="1:26" ht="30" customHeight="1" x14ac:dyDescent="0.25">
      <c r="A12" s="45" t="s">
        <v>22</v>
      </c>
      <c r="B12" s="46"/>
      <c r="C12" s="47" t="s">
        <v>23</v>
      </c>
      <c r="D12" s="37">
        <v>50000</v>
      </c>
      <c r="E12" s="38"/>
      <c r="F12" s="38"/>
      <c r="G12" s="40">
        <v>0</v>
      </c>
      <c r="H12" s="41">
        <f t="shared" si="7"/>
        <v>50000</v>
      </c>
      <c r="I12" s="37">
        <v>120000</v>
      </c>
      <c r="J12" s="38"/>
      <c r="K12" s="38"/>
      <c r="L12" s="40">
        <f t="shared" si="0"/>
        <v>0</v>
      </c>
      <c r="M12" s="41">
        <f t="shared" si="1"/>
        <v>120000</v>
      </c>
      <c r="N12" s="37"/>
      <c r="O12" s="51"/>
      <c r="P12" s="51"/>
      <c r="Q12" s="38">
        <f t="shared" si="2"/>
        <v>0</v>
      </c>
      <c r="R12" s="42">
        <f t="shared" si="3"/>
        <v>0</v>
      </c>
      <c r="S12" s="48"/>
      <c r="T12" s="37"/>
      <c r="U12" s="38"/>
      <c r="V12" s="42">
        <f t="shared" si="4"/>
        <v>0</v>
      </c>
      <c r="W12" s="44">
        <f t="shared" si="8"/>
        <v>170000</v>
      </c>
      <c r="X12" s="40">
        <f t="shared" si="9"/>
        <v>0</v>
      </c>
      <c r="Y12" s="42">
        <f t="shared" si="5"/>
        <v>170000</v>
      </c>
      <c r="Z12" s="28"/>
    </row>
    <row r="13" spans="1:26" ht="30" customHeight="1" x14ac:dyDescent="0.25">
      <c r="A13" s="45" t="s">
        <v>24</v>
      </c>
      <c r="B13" s="46"/>
      <c r="C13" s="47" t="s">
        <v>25</v>
      </c>
      <c r="D13" s="37">
        <v>3000</v>
      </c>
      <c r="E13" s="38"/>
      <c r="F13" s="38"/>
      <c r="G13" s="40">
        <f t="shared" si="6"/>
        <v>0</v>
      </c>
      <c r="H13" s="41">
        <f t="shared" si="7"/>
        <v>3000</v>
      </c>
      <c r="I13" s="37"/>
      <c r="J13" s="38"/>
      <c r="K13" s="38"/>
      <c r="L13" s="40">
        <f t="shared" si="0"/>
        <v>0</v>
      </c>
      <c r="M13" s="41">
        <f t="shared" si="1"/>
        <v>0</v>
      </c>
      <c r="N13" s="37"/>
      <c r="O13" s="51"/>
      <c r="P13" s="51"/>
      <c r="Q13" s="38">
        <f t="shared" si="2"/>
        <v>0</v>
      </c>
      <c r="R13" s="42">
        <f t="shared" si="3"/>
        <v>0</v>
      </c>
      <c r="S13" s="48"/>
      <c r="T13" s="37"/>
      <c r="U13" s="38"/>
      <c r="V13" s="42">
        <f t="shared" si="4"/>
        <v>0</v>
      </c>
      <c r="W13" s="44">
        <f t="shared" si="8"/>
        <v>3000</v>
      </c>
      <c r="X13" s="40">
        <f t="shared" si="9"/>
        <v>0</v>
      </c>
      <c r="Y13" s="42">
        <f t="shared" si="5"/>
        <v>3000</v>
      </c>
      <c r="Z13" s="28"/>
    </row>
    <row r="14" spans="1:26" ht="30" customHeight="1" x14ac:dyDescent="0.25">
      <c r="A14" s="45" t="s">
        <v>26</v>
      </c>
      <c r="B14" s="46"/>
      <c r="C14" s="47" t="s">
        <v>27</v>
      </c>
      <c r="D14" s="37">
        <v>2000</v>
      </c>
      <c r="E14" s="38"/>
      <c r="F14" s="38"/>
      <c r="G14" s="40">
        <f t="shared" si="6"/>
        <v>0</v>
      </c>
      <c r="H14" s="41">
        <f t="shared" si="7"/>
        <v>2000</v>
      </c>
      <c r="I14" s="37"/>
      <c r="J14" s="38"/>
      <c r="K14" s="38"/>
      <c r="L14" s="40">
        <f t="shared" si="0"/>
        <v>0</v>
      </c>
      <c r="M14" s="41">
        <f t="shared" si="1"/>
        <v>0</v>
      </c>
      <c r="N14" s="37"/>
      <c r="O14" s="51"/>
      <c r="P14" s="51"/>
      <c r="Q14" s="38">
        <f t="shared" si="2"/>
        <v>0</v>
      </c>
      <c r="R14" s="42">
        <f t="shared" si="3"/>
        <v>0</v>
      </c>
      <c r="S14" s="48"/>
      <c r="T14" s="37"/>
      <c r="U14" s="38"/>
      <c r="V14" s="42">
        <f t="shared" si="4"/>
        <v>0</v>
      </c>
      <c r="W14" s="44">
        <f t="shared" si="8"/>
        <v>2000</v>
      </c>
      <c r="X14" s="40">
        <f t="shared" si="9"/>
        <v>0</v>
      </c>
      <c r="Y14" s="42">
        <f t="shared" si="5"/>
        <v>2000</v>
      </c>
      <c r="Z14" s="28"/>
    </row>
    <row r="15" spans="1:26" ht="30" customHeight="1" x14ac:dyDescent="0.25">
      <c r="A15" s="45" t="s">
        <v>28</v>
      </c>
      <c r="B15" s="46"/>
      <c r="C15" s="47" t="s">
        <v>29</v>
      </c>
      <c r="D15" s="37">
        <v>100000</v>
      </c>
      <c r="E15" s="38"/>
      <c r="F15" s="38"/>
      <c r="G15" s="40">
        <v>0</v>
      </c>
      <c r="H15" s="41">
        <f t="shared" si="7"/>
        <v>100000</v>
      </c>
      <c r="I15" s="37">
        <v>100000</v>
      </c>
      <c r="J15" s="38"/>
      <c r="K15" s="38"/>
      <c r="L15" s="40">
        <v>0</v>
      </c>
      <c r="M15" s="41">
        <f t="shared" si="1"/>
        <v>100000</v>
      </c>
      <c r="N15" s="37"/>
      <c r="O15" s="51"/>
      <c r="P15" s="51"/>
      <c r="Q15" s="38">
        <f t="shared" si="2"/>
        <v>0</v>
      </c>
      <c r="R15" s="42"/>
      <c r="S15" s="48"/>
      <c r="T15" s="37"/>
      <c r="U15" s="38"/>
      <c r="V15" s="42">
        <f t="shared" si="4"/>
        <v>0</v>
      </c>
      <c r="W15" s="44">
        <f t="shared" si="8"/>
        <v>200000</v>
      </c>
      <c r="X15" s="40">
        <f t="shared" si="9"/>
        <v>0</v>
      </c>
      <c r="Y15" s="42">
        <f t="shared" si="5"/>
        <v>200000</v>
      </c>
      <c r="Z15" s="28"/>
    </row>
    <row r="16" spans="1:26" ht="30" customHeight="1" x14ac:dyDescent="0.25">
      <c r="A16" s="45" t="s">
        <v>30</v>
      </c>
      <c r="B16" s="46"/>
      <c r="C16" s="47" t="s">
        <v>31</v>
      </c>
      <c r="D16" s="37">
        <v>150000</v>
      </c>
      <c r="E16" s="38"/>
      <c r="F16" s="51"/>
      <c r="G16" s="40">
        <f t="shared" si="6"/>
        <v>0</v>
      </c>
      <c r="H16" s="41">
        <f t="shared" si="7"/>
        <v>150000</v>
      </c>
      <c r="I16" s="37"/>
      <c r="J16" s="38"/>
      <c r="K16" s="38"/>
      <c r="L16" s="40">
        <f t="shared" si="0"/>
        <v>0</v>
      </c>
      <c r="M16" s="41">
        <f t="shared" si="1"/>
        <v>0</v>
      </c>
      <c r="N16" s="37">
        <v>4600000</v>
      </c>
      <c r="O16" s="51"/>
      <c r="P16" s="51"/>
      <c r="Q16" s="38">
        <f t="shared" si="2"/>
        <v>0</v>
      </c>
      <c r="R16" s="42">
        <f t="shared" si="3"/>
        <v>4600000</v>
      </c>
      <c r="S16" s="48"/>
      <c r="T16" s="37"/>
      <c r="U16" s="38"/>
      <c r="V16" s="42">
        <f t="shared" si="4"/>
        <v>0</v>
      </c>
      <c r="W16" s="44">
        <f t="shared" si="8"/>
        <v>4750000</v>
      </c>
      <c r="X16" s="40">
        <f t="shared" si="9"/>
        <v>0</v>
      </c>
      <c r="Y16" s="42">
        <f t="shared" si="5"/>
        <v>4750000</v>
      </c>
      <c r="Z16" s="28"/>
    </row>
    <row r="17" spans="1:26" ht="30" customHeight="1" x14ac:dyDescent="0.25">
      <c r="A17" s="45" t="s">
        <v>32</v>
      </c>
      <c r="B17" s="46"/>
      <c r="C17" s="47" t="s">
        <v>33</v>
      </c>
      <c r="D17" s="37"/>
      <c r="E17" s="38"/>
      <c r="F17" s="38"/>
      <c r="G17" s="40">
        <f t="shared" si="6"/>
        <v>0</v>
      </c>
      <c r="H17" s="41">
        <f t="shared" si="7"/>
        <v>0</v>
      </c>
      <c r="I17" s="37"/>
      <c r="J17" s="38"/>
      <c r="K17" s="51"/>
      <c r="L17" s="40">
        <f t="shared" si="0"/>
        <v>0</v>
      </c>
      <c r="M17" s="41">
        <f t="shared" si="1"/>
        <v>0</v>
      </c>
      <c r="N17" s="37">
        <v>1500000</v>
      </c>
      <c r="O17" s="51"/>
      <c r="P17" s="51"/>
      <c r="Q17" s="38">
        <f t="shared" si="2"/>
        <v>0</v>
      </c>
      <c r="R17" s="42">
        <f t="shared" si="3"/>
        <v>1500000</v>
      </c>
      <c r="S17" s="48"/>
      <c r="T17" s="37"/>
      <c r="U17" s="38"/>
      <c r="V17" s="42">
        <f t="shared" si="4"/>
        <v>0</v>
      </c>
      <c r="W17" s="44">
        <f t="shared" si="8"/>
        <v>1500000</v>
      </c>
      <c r="X17" s="40">
        <f t="shared" si="9"/>
        <v>0</v>
      </c>
      <c r="Y17" s="42">
        <f t="shared" si="5"/>
        <v>1500000</v>
      </c>
      <c r="Z17" s="28"/>
    </row>
    <row r="18" spans="1:26" ht="30" customHeight="1" x14ac:dyDescent="0.25">
      <c r="A18" s="45" t="s">
        <v>34</v>
      </c>
      <c r="B18" s="46"/>
      <c r="C18" s="47" t="s">
        <v>35</v>
      </c>
      <c r="D18" s="37"/>
      <c r="E18" s="38"/>
      <c r="F18" s="38"/>
      <c r="G18" s="40">
        <f t="shared" si="6"/>
        <v>0</v>
      </c>
      <c r="H18" s="41">
        <f t="shared" si="7"/>
        <v>0</v>
      </c>
      <c r="I18" s="37"/>
      <c r="J18" s="38"/>
      <c r="K18" s="38"/>
      <c r="L18" s="40">
        <f t="shared" si="0"/>
        <v>0</v>
      </c>
      <c r="M18" s="41">
        <f t="shared" si="1"/>
        <v>0</v>
      </c>
      <c r="N18" s="37">
        <v>20000</v>
      </c>
      <c r="O18" s="51"/>
      <c r="P18" s="51"/>
      <c r="Q18" s="38">
        <f t="shared" si="2"/>
        <v>0</v>
      </c>
      <c r="R18" s="42">
        <f t="shared" si="3"/>
        <v>20000</v>
      </c>
      <c r="S18" s="48"/>
      <c r="T18" s="37"/>
      <c r="U18" s="38"/>
      <c r="V18" s="42">
        <f t="shared" si="4"/>
        <v>0</v>
      </c>
      <c r="W18" s="44">
        <f t="shared" si="8"/>
        <v>20000</v>
      </c>
      <c r="X18" s="40">
        <f t="shared" si="9"/>
        <v>0</v>
      </c>
      <c r="Y18" s="42">
        <f t="shared" si="5"/>
        <v>20000</v>
      </c>
      <c r="Z18" s="28"/>
    </row>
    <row r="19" spans="1:26" ht="30" customHeight="1" x14ac:dyDescent="0.25">
      <c r="A19" s="45" t="s">
        <v>36</v>
      </c>
      <c r="B19" s="46"/>
      <c r="C19" s="47" t="s">
        <v>37</v>
      </c>
      <c r="D19" s="37">
        <v>5000</v>
      </c>
      <c r="E19" s="38"/>
      <c r="F19" s="38"/>
      <c r="G19" s="40">
        <f t="shared" si="6"/>
        <v>0</v>
      </c>
      <c r="H19" s="41">
        <f t="shared" si="7"/>
        <v>5000</v>
      </c>
      <c r="I19" s="37"/>
      <c r="J19" s="38"/>
      <c r="K19" s="38"/>
      <c r="L19" s="40">
        <f t="shared" si="0"/>
        <v>0</v>
      </c>
      <c r="M19" s="41">
        <f t="shared" si="1"/>
        <v>0</v>
      </c>
      <c r="N19" s="37">
        <v>45000</v>
      </c>
      <c r="O19" s="51"/>
      <c r="P19" s="51"/>
      <c r="Q19" s="38">
        <f t="shared" si="2"/>
        <v>0</v>
      </c>
      <c r="R19" s="42">
        <f t="shared" si="3"/>
        <v>45000</v>
      </c>
      <c r="S19" s="48"/>
      <c r="T19" s="37"/>
      <c r="U19" s="38"/>
      <c r="V19" s="42">
        <f t="shared" si="4"/>
        <v>0</v>
      </c>
      <c r="W19" s="44">
        <f t="shared" si="8"/>
        <v>50000</v>
      </c>
      <c r="X19" s="40">
        <f t="shared" si="9"/>
        <v>0</v>
      </c>
      <c r="Y19" s="42">
        <f t="shared" si="5"/>
        <v>50000</v>
      </c>
      <c r="Z19" s="28"/>
    </row>
    <row r="20" spans="1:26" ht="30" customHeight="1" x14ac:dyDescent="0.25">
      <c r="A20" s="45" t="s">
        <v>77</v>
      </c>
      <c r="B20" s="46"/>
      <c r="C20" s="47" t="s">
        <v>78</v>
      </c>
      <c r="D20" s="37"/>
      <c r="E20" s="38"/>
      <c r="F20" s="38"/>
      <c r="G20" s="40">
        <f t="shared" si="6"/>
        <v>0</v>
      </c>
      <c r="H20" s="41">
        <f t="shared" si="7"/>
        <v>0</v>
      </c>
      <c r="I20" s="37"/>
      <c r="J20" s="38"/>
      <c r="K20" s="38"/>
      <c r="L20" s="40">
        <f t="shared" ref="L20" si="10">SUM(J20:K20)</f>
        <v>0</v>
      </c>
      <c r="M20" s="41">
        <f t="shared" si="1"/>
        <v>0</v>
      </c>
      <c r="N20" s="37"/>
      <c r="O20" s="51"/>
      <c r="P20" s="51"/>
      <c r="Q20" s="38">
        <f t="shared" si="2"/>
        <v>0</v>
      </c>
      <c r="R20" s="42">
        <f t="shared" si="3"/>
        <v>0</v>
      </c>
      <c r="S20" s="48"/>
      <c r="T20" s="37"/>
      <c r="U20" s="38"/>
      <c r="V20" s="42">
        <f t="shared" si="4"/>
        <v>0</v>
      </c>
      <c r="W20" s="44">
        <f t="shared" si="8"/>
        <v>0</v>
      </c>
      <c r="X20" s="40">
        <f t="shared" si="9"/>
        <v>0</v>
      </c>
      <c r="Y20" s="42">
        <f t="shared" si="5"/>
        <v>0</v>
      </c>
      <c r="Z20" s="28"/>
    </row>
    <row r="21" spans="1:26" ht="30" customHeight="1" x14ac:dyDescent="0.25">
      <c r="A21" s="45" t="s">
        <v>38</v>
      </c>
      <c r="B21" s="46"/>
      <c r="C21" s="47" t="s">
        <v>39</v>
      </c>
      <c r="D21" s="37"/>
      <c r="E21" s="49"/>
      <c r="F21" s="38"/>
      <c r="G21" s="40">
        <f t="shared" si="6"/>
        <v>0</v>
      </c>
      <c r="H21" s="41">
        <f t="shared" si="7"/>
        <v>0</v>
      </c>
      <c r="I21" s="37"/>
      <c r="J21" s="49"/>
      <c r="K21" s="38"/>
      <c r="L21" s="40">
        <f t="shared" si="0"/>
        <v>0</v>
      </c>
      <c r="M21" s="41">
        <f t="shared" si="1"/>
        <v>0</v>
      </c>
      <c r="N21" s="50"/>
      <c r="O21" s="38"/>
      <c r="P21" s="49"/>
      <c r="Q21" s="38">
        <f t="shared" si="2"/>
        <v>0</v>
      </c>
      <c r="R21" s="42">
        <f t="shared" si="3"/>
        <v>0</v>
      </c>
      <c r="S21" s="48"/>
      <c r="T21" s="50"/>
      <c r="U21" s="38"/>
      <c r="V21" s="42">
        <f t="shared" si="4"/>
        <v>0</v>
      </c>
      <c r="W21" s="44">
        <f t="shared" si="8"/>
        <v>0</v>
      </c>
      <c r="X21" s="40">
        <f t="shared" si="9"/>
        <v>0</v>
      </c>
      <c r="Y21" s="42">
        <f t="shared" si="5"/>
        <v>0</v>
      </c>
      <c r="Z21" s="29"/>
    </row>
    <row r="22" spans="1:26" ht="30" customHeight="1" x14ac:dyDescent="0.25">
      <c r="A22" s="45" t="s">
        <v>40</v>
      </c>
      <c r="B22" s="46"/>
      <c r="C22" s="47" t="s">
        <v>41</v>
      </c>
      <c r="D22" s="37"/>
      <c r="E22" s="49"/>
      <c r="F22" s="38"/>
      <c r="G22" s="40">
        <f t="shared" si="6"/>
        <v>0</v>
      </c>
      <c r="H22" s="41">
        <f t="shared" si="7"/>
        <v>0</v>
      </c>
      <c r="I22" s="37"/>
      <c r="J22" s="49"/>
      <c r="K22" s="38"/>
      <c r="L22" s="40">
        <f t="shared" si="0"/>
        <v>0</v>
      </c>
      <c r="M22" s="41">
        <f t="shared" si="1"/>
        <v>0</v>
      </c>
      <c r="N22" s="50"/>
      <c r="O22" s="38"/>
      <c r="P22" s="49"/>
      <c r="Q22" s="38">
        <f t="shared" si="2"/>
        <v>0</v>
      </c>
      <c r="R22" s="42">
        <f t="shared" si="3"/>
        <v>0</v>
      </c>
      <c r="S22" s="48"/>
      <c r="T22" s="50"/>
      <c r="U22" s="38"/>
      <c r="V22" s="42">
        <f t="shared" si="4"/>
        <v>0</v>
      </c>
      <c r="W22" s="44">
        <f t="shared" si="8"/>
        <v>0</v>
      </c>
      <c r="X22" s="40">
        <f t="shared" si="9"/>
        <v>0</v>
      </c>
      <c r="Y22" s="42">
        <f t="shared" si="5"/>
        <v>0</v>
      </c>
      <c r="Z22" s="29"/>
    </row>
    <row r="23" spans="1:26" ht="30" customHeight="1" x14ac:dyDescent="0.25">
      <c r="A23" s="45" t="s">
        <v>42</v>
      </c>
      <c r="B23" s="46"/>
      <c r="C23" s="47" t="s">
        <v>43</v>
      </c>
      <c r="D23" s="37"/>
      <c r="E23" s="38"/>
      <c r="F23" s="38"/>
      <c r="G23" s="40">
        <f t="shared" si="6"/>
        <v>0</v>
      </c>
      <c r="H23" s="41">
        <f t="shared" si="7"/>
        <v>0</v>
      </c>
      <c r="I23" s="37"/>
      <c r="J23" s="38"/>
      <c r="K23" s="38"/>
      <c r="L23" s="40">
        <f t="shared" si="0"/>
        <v>0</v>
      </c>
      <c r="M23" s="41">
        <f t="shared" si="1"/>
        <v>0</v>
      </c>
      <c r="N23" s="37"/>
      <c r="O23" s="51"/>
      <c r="P23" s="51"/>
      <c r="Q23" s="38">
        <f t="shared" si="2"/>
        <v>0</v>
      </c>
      <c r="R23" s="42">
        <f t="shared" si="3"/>
        <v>0</v>
      </c>
      <c r="S23" s="48"/>
      <c r="T23" s="37"/>
      <c r="U23" s="38"/>
      <c r="V23" s="42">
        <f t="shared" si="4"/>
        <v>0</v>
      </c>
      <c r="W23" s="44">
        <f>+D23+I23+N23+S23+T23</f>
        <v>0</v>
      </c>
      <c r="X23" s="40">
        <f>+G23+L23+Q23+U23</f>
        <v>0</v>
      </c>
      <c r="Y23" s="42">
        <f t="shared" si="5"/>
        <v>0</v>
      </c>
      <c r="Z23" s="28"/>
    </row>
    <row r="24" spans="1:26" ht="30" customHeight="1" x14ac:dyDescent="0.25">
      <c r="A24" s="45" t="s">
        <v>44</v>
      </c>
      <c r="B24" s="46"/>
      <c r="C24" s="47" t="s">
        <v>45</v>
      </c>
      <c r="D24" s="37">
        <v>10000</v>
      </c>
      <c r="E24" s="49"/>
      <c r="F24" s="38"/>
      <c r="G24" s="40">
        <v>0</v>
      </c>
      <c r="H24" s="41">
        <f t="shared" si="7"/>
        <v>10000</v>
      </c>
      <c r="I24" s="37"/>
      <c r="J24" s="49"/>
      <c r="K24" s="38"/>
      <c r="L24" s="40">
        <f t="shared" si="0"/>
        <v>0</v>
      </c>
      <c r="M24" s="41">
        <f t="shared" si="1"/>
        <v>0</v>
      </c>
      <c r="N24" s="37"/>
      <c r="O24" s="51"/>
      <c r="P24" s="51"/>
      <c r="Q24" s="38">
        <f t="shared" si="2"/>
        <v>0</v>
      </c>
      <c r="R24" s="42">
        <f>+N24+Q24</f>
        <v>0</v>
      </c>
      <c r="S24" s="48"/>
      <c r="T24" s="37"/>
      <c r="U24" s="38"/>
      <c r="V24" s="42">
        <f t="shared" si="4"/>
        <v>0</v>
      </c>
      <c r="W24" s="44">
        <f>+D24+I24+N24+S24+T24</f>
        <v>10000</v>
      </c>
      <c r="X24" s="40">
        <f>+G24+L24+Q24+U24</f>
        <v>0</v>
      </c>
      <c r="Y24" s="42">
        <f>+H24+M24+R24+S24+V24</f>
        <v>10000</v>
      </c>
      <c r="Z24" s="28"/>
    </row>
    <row r="25" spans="1:26" ht="30" customHeight="1" x14ac:dyDescent="0.25">
      <c r="A25" s="45" t="s">
        <v>46</v>
      </c>
      <c r="B25" s="46"/>
      <c r="C25" s="47" t="s">
        <v>47</v>
      </c>
      <c r="D25" s="37"/>
      <c r="E25" s="38"/>
      <c r="F25" s="38"/>
      <c r="G25" s="40">
        <v>0</v>
      </c>
      <c r="H25" s="41">
        <f t="shared" si="7"/>
        <v>0</v>
      </c>
      <c r="I25" s="37">
        <v>40000</v>
      </c>
      <c r="J25" s="38"/>
      <c r="K25" s="38"/>
      <c r="L25" s="40">
        <v>0</v>
      </c>
      <c r="M25" s="41">
        <f t="shared" si="1"/>
        <v>40000</v>
      </c>
      <c r="N25" s="37">
        <v>15000</v>
      </c>
      <c r="O25" s="51"/>
      <c r="P25" s="51"/>
      <c r="Q25" s="38">
        <f t="shared" si="2"/>
        <v>0</v>
      </c>
      <c r="R25" s="42">
        <f>+N25+Q25</f>
        <v>15000</v>
      </c>
      <c r="S25" s="48"/>
      <c r="T25" s="37"/>
      <c r="U25" s="38"/>
      <c r="V25" s="42">
        <f t="shared" si="4"/>
        <v>0</v>
      </c>
      <c r="W25" s="44">
        <f>+D25+I25+N25+S25+T25</f>
        <v>55000</v>
      </c>
      <c r="X25" s="40">
        <f>+G25+L25+Q25+U25</f>
        <v>0</v>
      </c>
      <c r="Y25" s="42">
        <f>+H25+M25+R25+S25+V25</f>
        <v>55000</v>
      </c>
      <c r="Z25" s="28"/>
    </row>
    <row r="26" spans="1:26" ht="30" customHeight="1" x14ac:dyDescent="0.25">
      <c r="A26" s="45" t="s">
        <v>48</v>
      </c>
      <c r="B26" s="46"/>
      <c r="C26" s="47" t="s">
        <v>49</v>
      </c>
      <c r="D26" s="37"/>
      <c r="E26" s="49"/>
      <c r="F26" s="38"/>
      <c r="G26" s="40">
        <f t="shared" si="6"/>
        <v>0</v>
      </c>
      <c r="H26" s="41">
        <f t="shared" si="7"/>
        <v>0</v>
      </c>
      <c r="I26" s="37"/>
      <c r="J26" s="49"/>
      <c r="K26" s="38"/>
      <c r="L26" s="40">
        <f t="shared" si="0"/>
        <v>0</v>
      </c>
      <c r="M26" s="41">
        <f t="shared" si="1"/>
        <v>0</v>
      </c>
      <c r="N26" s="50"/>
      <c r="O26" s="38"/>
      <c r="P26" s="49"/>
      <c r="Q26" s="38">
        <f t="shared" si="2"/>
        <v>0</v>
      </c>
      <c r="R26" s="42">
        <f t="shared" si="3"/>
        <v>0</v>
      </c>
      <c r="S26" s="48"/>
      <c r="T26" s="50"/>
      <c r="U26" s="38"/>
      <c r="V26" s="42">
        <f t="shared" si="4"/>
        <v>0</v>
      </c>
      <c r="W26" s="44">
        <f t="shared" ref="W26" si="11">+D26+I26+N26+S26+T26</f>
        <v>0</v>
      </c>
      <c r="X26" s="40">
        <f t="shared" ref="X26" si="12">+G26+L26+Q26+U26</f>
        <v>0</v>
      </c>
      <c r="Y26" s="42">
        <f t="shared" si="5"/>
        <v>0</v>
      </c>
      <c r="Z26" s="29"/>
    </row>
    <row r="27" spans="1:26" ht="30" customHeight="1" x14ac:dyDescent="0.25">
      <c r="A27" s="45" t="s">
        <v>50</v>
      </c>
      <c r="B27" s="46"/>
      <c r="C27" s="47" t="s">
        <v>51</v>
      </c>
      <c r="D27" s="37"/>
      <c r="E27" s="38"/>
      <c r="F27" s="38"/>
      <c r="G27" s="40">
        <f t="shared" si="6"/>
        <v>0</v>
      </c>
      <c r="H27" s="41">
        <f t="shared" si="7"/>
        <v>0</v>
      </c>
      <c r="I27" s="37"/>
      <c r="J27" s="38"/>
      <c r="K27" s="38"/>
      <c r="L27" s="40">
        <f t="shared" si="0"/>
        <v>0</v>
      </c>
      <c r="M27" s="41">
        <f t="shared" si="1"/>
        <v>0</v>
      </c>
      <c r="N27" s="37"/>
      <c r="O27" s="51"/>
      <c r="P27" s="51"/>
      <c r="Q27" s="38">
        <f t="shared" si="2"/>
        <v>0</v>
      </c>
      <c r="R27" s="42">
        <f t="shared" si="3"/>
        <v>0</v>
      </c>
      <c r="S27" s="48"/>
      <c r="T27" s="37"/>
      <c r="U27" s="38"/>
      <c r="V27" s="42">
        <f t="shared" si="4"/>
        <v>0</v>
      </c>
      <c r="W27" s="44">
        <f>+D27+I27+N27+S27+T27</f>
        <v>0</v>
      </c>
      <c r="X27" s="40">
        <f>+G27+L27+Q27+U27</f>
        <v>0</v>
      </c>
      <c r="Y27" s="42">
        <f t="shared" si="5"/>
        <v>0</v>
      </c>
      <c r="Z27" s="28"/>
    </row>
    <row r="28" spans="1:26" ht="30" customHeight="1" x14ac:dyDescent="0.25">
      <c r="A28" s="52" t="s">
        <v>52</v>
      </c>
      <c r="B28" s="53"/>
      <c r="C28" s="54" t="s">
        <v>53</v>
      </c>
      <c r="D28" s="55"/>
      <c r="E28" s="56"/>
      <c r="F28" s="56"/>
      <c r="G28" s="40">
        <f t="shared" si="6"/>
        <v>0</v>
      </c>
      <c r="H28" s="41">
        <f t="shared" si="7"/>
        <v>0</v>
      </c>
      <c r="I28" s="37"/>
      <c r="J28" s="38"/>
      <c r="K28" s="38"/>
      <c r="L28" s="40">
        <f t="shared" si="0"/>
        <v>0</v>
      </c>
      <c r="M28" s="41">
        <f t="shared" si="1"/>
        <v>0</v>
      </c>
      <c r="N28" s="55"/>
      <c r="O28" s="105"/>
      <c r="P28" s="105"/>
      <c r="Q28" s="38">
        <f t="shared" si="2"/>
        <v>0</v>
      </c>
      <c r="R28" s="42">
        <f t="shared" si="3"/>
        <v>0</v>
      </c>
      <c r="S28" s="57"/>
      <c r="T28" s="55"/>
      <c r="U28" s="56"/>
      <c r="V28" s="42">
        <f t="shared" si="4"/>
        <v>0</v>
      </c>
      <c r="W28" s="58">
        <f t="shared" ref="W28" si="13">+D28+I28+N28+S28+T28</f>
        <v>0</v>
      </c>
      <c r="X28" s="59">
        <f t="shared" ref="X28" si="14">+G28+L28+Q28+U28</f>
        <v>0</v>
      </c>
      <c r="Y28" s="42">
        <f t="shared" si="5"/>
        <v>0</v>
      </c>
      <c r="Z28" s="30"/>
    </row>
    <row r="29" spans="1:26" ht="30" customHeight="1" x14ac:dyDescent="0.25">
      <c r="A29" s="60"/>
      <c r="B29" s="61"/>
      <c r="C29" s="62"/>
      <c r="D29" s="63"/>
      <c r="E29" s="64"/>
      <c r="F29" s="64"/>
      <c r="G29" s="64"/>
      <c r="H29" s="65"/>
      <c r="I29" s="66"/>
      <c r="J29" s="83"/>
      <c r="K29" s="67"/>
      <c r="L29" s="68"/>
      <c r="M29" s="69"/>
      <c r="N29" s="70"/>
      <c r="O29" s="68"/>
      <c r="P29" s="68"/>
      <c r="Q29" s="38">
        <f t="shared" si="2"/>
        <v>0</v>
      </c>
      <c r="R29" s="65"/>
      <c r="S29" s="71"/>
      <c r="T29" s="70"/>
      <c r="U29" s="72"/>
      <c r="V29" s="65"/>
      <c r="W29" s="63"/>
      <c r="X29" s="64"/>
      <c r="Y29" s="73"/>
      <c r="Z29" s="31"/>
    </row>
    <row r="30" spans="1:26" ht="30" customHeight="1" thickBot="1" x14ac:dyDescent="0.3">
      <c r="A30" s="74" t="s">
        <v>54</v>
      </c>
      <c r="B30" s="75"/>
      <c r="C30" s="76"/>
      <c r="D30" s="77">
        <f t="shared" ref="D30:V30" si="15">SUM(D9:D29)</f>
        <v>800000</v>
      </c>
      <c r="E30" s="78">
        <f t="shared" si="15"/>
        <v>0</v>
      </c>
      <c r="F30" s="78">
        <f t="shared" si="15"/>
        <v>0</v>
      </c>
      <c r="G30" s="78">
        <f t="shared" si="15"/>
        <v>0</v>
      </c>
      <c r="H30" s="79">
        <f t="shared" si="15"/>
        <v>800000</v>
      </c>
      <c r="I30" s="77">
        <f t="shared" si="15"/>
        <v>850000</v>
      </c>
      <c r="J30" s="78">
        <f>SUM(J9:J29)</f>
        <v>0</v>
      </c>
      <c r="K30" s="78">
        <f t="shared" si="15"/>
        <v>0</v>
      </c>
      <c r="L30" s="78">
        <f t="shared" si="15"/>
        <v>0</v>
      </c>
      <c r="M30" s="79">
        <f t="shared" si="15"/>
        <v>850000</v>
      </c>
      <c r="N30" s="80">
        <f t="shared" si="15"/>
        <v>6200000</v>
      </c>
      <c r="O30" s="106">
        <f>SUM(O9:O29)</f>
        <v>0</v>
      </c>
      <c r="P30" s="106">
        <f>SUM(P9:P29)</f>
        <v>0</v>
      </c>
      <c r="Q30" s="111">
        <f t="shared" si="2"/>
        <v>0</v>
      </c>
      <c r="R30" s="81">
        <f t="shared" si="15"/>
        <v>6200000</v>
      </c>
      <c r="S30" s="81">
        <f t="shared" si="15"/>
        <v>0</v>
      </c>
      <c r="T30" s="80">
        <f t="shared" si="15"/>
        <v>0</v>
      </c>
      <c r="U30" s="78">
        <f t="shared" si="15"/>
        <v>0</v>
      </c>
      <c r="V30" s="81">
        <f t="shared" si="15"/>
        <v>0</v>
      </c>
      <c r="W30" s="80">
        <f>W27+W25+W24+W23+W19+W18+W17+W16+W15+W14+W13+W12+W10+W9+W11+W21+W22+W26+W28</f>
        <v>7850000</v>
      </c>
      <c r="X30" s="78">
        <f>X27+X25+X24+X23+X19+X18+X17+X16+X15+X14+X13+X12+X10+X9+X11+X21+X22+X26+X28</f>
        <v>0</v>
      </c>
      <c r="Y30" s="81">
        <f>Y27+Y25+Y24+Y23+Y19+Y18+Y17+Y16+Y15+Y14+Y13+Y12+Y10+Y9+Y11+Y21+Y22+Y26+Y28</f>
        <v>7850000</v>
      </c>
      <c r="Z30" s="32"/>
    </row>
    <row r="31" spans="1:26" ht="30" customHeight="1" x14ac:dyDescent="0.25">
      <c r="A31" s="82"/>
      <c r="B31" s="82"/>
      <c r="C31" s="82"/>
      <c r="D31" s="83"/>
      <c r="E31" s="83"/>
      <c r="F31" s="83"/>
      <c r="G31" s="83">
        <f>SUM(E30:F30)</f>
        <v>0</v>
      </c>
      <c r="H31" s="83">
        <f>+D30+G30</f>
        <v>800000</v>
      </c>
      <c r="I31" s="83"/>
      <c r="J31" s="83"/>
      <c r="K31" s="83"/>
      <c r="L31" s="83">
        <f>SUM(J30:K30)</f>
        <v>0</v>
      </c>
      <c r="M31" s="83">
        <f>+I30+L30</f>
        <v>850000</v>
      </c>
      <c r="N31" s="83"/>
      <c r="O31" s="83"/>
      <c r="P31" s="83"/>
      <c r="Q31" s="112"/>
      <c r="R31" s="2">
        <f>N30+Q30</f>
        <v>6200000</v>
      </c>
      <c r="S31" s="83"/>
      <c r="T31" s="83"/>
      <c r="U31" s="83"/>
      <c r="V31" s="83">
        <f>SUM(T30:U30)</f>
        <v>0</v>
      </c>
      <c r="W31" s="83"/>
      <c r="X31" s="83"/>
      <c r="Y31" s="83">
        <f>SUM(W30:X30)</f>
        <v>7850000</v>
      </c>
    </row>
    <row r="32" spans="1:26" ht="30" customHeight="1" thickBot="1" x14ac:dyDescent="0.3">
      <c r="A32" s="4" t="s">
        <v>55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/>
      <c r="P32" s="5"/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</row>
    <row r="33" spans="1:26" ht="30" customHeight="1" thickBot="1" x14ac:dyDescent="0.25">
      <c r="A33" s="6" t="s">
        <v>2</v>
      </c>
      <c r="B33" s="7" t="s">
        <v>3</v>
      </c>
      <c r="C33" s="21" t="s">
        <v>4</v>
      </c>
      <c r="D33" s="114" t="s">
        <v>89</v>
      </c>
      <c r="E33" s="115"/>
      <c r="F33" s="115"/>
      <c r="G33" s="115"/>
      <c r="H33" s="115"/>
      <c r="I33" s="115"/>
      <c r="J33" s="115"/>
      <c r="K33" s="115"/>
      <c r="L33" s="115"/>
      <c r="M33" s="116"/>
      <c r="N33" s="117" t="s">
        <v>90</v>
      </c>
      <c r="O33" s="117"/>
      <c r="P33" s="117"/>
      <c r="Q33" s="117"/>
      <c r="R33" s="117"/>
      <c r="S33" s="118"/>
      <c r="T33" s="119" t="s">
        <v>91</v>
      </c>
      <c r="U33" s="120"/>
      <c r="V33" s="121"/>
      <c r="W33" s="122" t="s">
        <v>92</v>
      </c>
      <c r="X33" s="122"/>
      <c r="Y33" s="123"/>
    </row>
    <row r="34" spans="1:26" ht="30" customHeight="1" x14ac:dyDescent="0.2">
      <c r="A34" s="22"/>
      <c r="B34" s="23"/>
      <c r="C34" s="24"/>
      <c r="D34" s="124" t="s">
        <v>5</v>
      </c>
      <c r="E34" s="125"/>
      <c r="F34" s="125"/>
      <c r="G34" s="125"/>
      <c r="H34" s="126"/>
      <c r="I34" s="124" t="s">
        <v>6</v>
      </c>
      <c r="J34" s="125"/>
      <c r="K34" s="125"/>
      <c r="L34" s="125"/>
      <c r="M34" s="126"/>
      <c r="N34" s="124" t="s">
        <v>7</v>
      </c>
      <c r="O34" s="125"/>
      <c r="P34" s="125"/>
      <c r="Q34" s="125"/>
      <c r="R34" s="126"/>
      <c r="S34" s="113" t="s">
        <v>8</v>
      </c>
      <c r="T34" s="124" t="s">
        <v>9</v>
      </c>
      <c r="U34" s="125"/>
      <c r="V34" s="126"/>
      <c r="W34" s="127"/>
      <c r="X34" s="128"/>
      <c r="Y34" s="129"/>
    </row>
    <row r="35" spans="1:26" ht="30" customHeight="1" thickBot="1" x14ac:dyDescent="0.25">
      <c r="A35" s="22"/>
      <c r="B35" s="23"/>
      <c r="C35" s="24"/>
      <c r="D35" s="15" t="s">
        <v>10</v>
      </c>
      <c r="E35" s="16" t="s">
        <v>11</v>
      </c>
      <c r="F35" s="16" t="s">
        <v>12</v>
      </c>
      <c r="G35" s="16" t="s">
        <v>13</v>
      </c>
      <c r="H35" s="17" t="s">
        <v>14</v>
      </c>
      <c r="I35" s="15" t="s">
        <v>10</v>
      </c>
      <c r="J35" s="18" t="s">
        <v>11</v>
      </c>
      <c r="K35" s="19" t="s">
        <v>12</v>
      </c>
      <c r="L35" s="18" t="s">
        <v>13</v>
      </c>
      <c r="M35" s="20" t="s">
        <v>14</v>
      </c>
      <c r="N35" s="15" t="s">
        <v>10</v>
      </c>
      <c r="O35" s="108" t="s">
        <v>82</v>
      </c>
      <c r="P35" s="19" t="s">
        <v>81</v>
      </c>
      <c r="Q35" s="18" t="s">
        <v>13</v>
      </c>
      <c r="R35" s="20" t="s">
        <v>14</v>
      </c>
      <c r="S35" s="20" t="s">
        <v>15</v>
      </c>
      <c r="T35" s="15" t="s">
        <v>10</v>
      </c>
      <c r="U35" s="18" t="s">
        <v>13</v>
      </c>
      <c r="V35" s="20" t="s">
        <v>14</v>
      </c>
      <c r="W35" s="15" t="s">
        <v>10</v>
      </c>
      <c r="X35" s="19" t="s">
        <v>13</v>
      </c>
      <c r="Y35" s="20" t="s">
        <v>14</v>
      </c>
    </row>
    <row r="36" spans="1:26" ht="30" customHeight="1" x14ac:dyDescent="0.25">
      <c r="A36" s="45" t="s">
        <v>56</v>
      </c>
      <c r="B36" s="46"/>
      <c r="C36" s="47" t="s">
        <v>57</v>
      </c>
      <c r="D36" s="50"/>
      <c r="E36" s="84"/>
      <c r="F36" s="51"/>
      <c r="G36" s="40">
        <f t="shared" ref="G36" si="16">SUM(E36:F36)</f>
        <v>0</v>
      </c>
      <c r="H36" s="41">
        <f t="shared" ref="H36:H44" si="17">+D36+G36</f>
        <v>0</v>
      </c>
      <c r="I36" s="50">
        <v>600000</v>
      </c>
      <c r="J36" s="84"/>
      <c r="K36" s="51"/>
      <c r="L36" s="40">
        <f t="shared" ref="L36" si="18">SUM(J36:K36)</f>
        <v>0</v>
      </c>
      <c r="M36" s="41">
        <f t="shared" ref="M36:M44" si="19">+I36+L36</f>
        <v>600000</v>
      </c>
      <c r="N36" s="50"/>
      <c r="O36" s="38"/>
      <c r="P36" s="49"/>
      <c r="Q36" s="38">
        <f>O36+P36</f>
        <v>0</v>
      </c>
      <c r="R36" s="42">
        <f t="shared" ref="R36:R44" si="20">+N36+Q36</f>
        <v>0</v>
      </c>
      <c r="S36" s="48"/>
      <c r="T36" s="50"/>
      <c r="U36" s="38"/>
      <c r="V36" s="42">
        <f t="shared" ref="V36:V44" si="21">+T36+U36</f>
        <v>0</v>
      </c>
      <c r="W36" s="39">
        <f>+D36+I36+N36+S36+T36</f>
        <v>600000</v>
      </c>
      <c r="X36" s="85">
        <f>+G36+L36+Q36+U36</f>
        <v>0</v>
      </c>
      <c r="Y36" s="42">
        <f>+H36+M36+R36+S36+V36</f>
        <v>600000</v>
      </c>
      <c r="Z36" s="28"/>
    </row>
    <row r="37" spans="1:26" ht="30" customHeight="1" x14ac:dyDescent="0.25">
      <c r="A37" s="45" t="s">
        <v>58</v>
      </c>
      <c r="B37" s="46"/>
      <c r="C37" s="47" t="s">
        <v>59</v>
      </c>
      <c r="D37" s="37"/>
      <c r="E37" s="38"/>
      <c r="F37" s="49"/>
      <c r="G37" s="40">
        <f t="shared" ref="G37:G44" si="22">SUM(E37:F37)</f>
        <v>0</v>
      </c>
      <c r="H37" s="41">
        <f t="shared" si="17"/>
        <v>0</v>
      </c>
      <c r="I37" s="37"/>
      <c r="J37" s="38"/>
      <c r="K37" s="38"/>
      <c r="L37" s="40">
        <f t="shared" ref="L37:L44" si="23">SUM(J37:K37)</f>
        <v>0</v>
      </c>
      <c r="M37" s="41">
        <f t="shared" si="19"/>
        <v>0</v>
      </c>
      <c r="N37" s="50"/>
      <c r="O37" s="38"/>
      <c r="P37" s="49"/>
      <c r="Q37" s="38">
        <f t="shared" ref="Q37:Q43" si="24">O37+P37</f>
        <v>0</v>
      </c>
      <c r="R37" s="42">
        <f t="shared" si="20"/>
        <v>0</v>
      </c>
      <c r="S37" s="48"/>
      <c r="T37" s="50"/>
      <c r="U37" s="38"/>
      <c r="V37" s="42">
        <f t="shared" si="21"/>
        <v>0</v>
      </c>
      <c r="W37" s="39">
        <f>+D37+I37+N37+S37+T37</f>
        <v>0</v>
      </c>
      <c r="X37" s="85">
        <f>+G37+L37+Q37+U37</f>
        <v>0</v>
      </c>
      <c r="Y37" s="42">
        <f t="shared" ref="Y37:Y44" si="25">+H37+M37+R37+S37+V37</f>
        <v>0</v>
      </c>
      <c r="Z37" s="28"/>
    </row>
    <row r="38" spans="1:26" ht="30" customHeight="1" x14ac:dyDescent="0.25">
      <c r="A38" s="45" t="s">
        <v>60</v>
      </c>
      <c r="B38" s="46"/>
      <c r="C38" s="47" t="s">
        <v>61</v>
      </c>
      <c r="D38" s="37"/>
      <c r="E38" s="38"/>
      <c r="F38" s="49"/>
      <c r="G38" s="40">
        <f t="shared" si="22"/>
        <v>0</v>
      </c>
      <c r="H38" s="41">
        <f t="shared" si="17"/>
        <v>0</v>
      </c>
      <c r="I38" s="37"/>
      <c r="J38" s="38"/>
      <c r="K38" s="49"/>
      <c r="L38" s="40">
        <f t="shared" si="23"/>
        <v>0</v>
      </c>
      <c r="M38" s="41">
        <f t="shared" si="19"/>
        <v>0</v>
      </c>
      <c r="N38" s="50"/>
      <c r="O38" s="38"/>
      <c r="P38" s="49"/>
      <c r="Q38" s="38">
        <f t="shared" si="24"/>
        <v>0</v>
      </c>
      <c r="R38" s="42">
        <f t="shared" si="20"/>
        <v>0</v>
      </c>
      <c r="S38" s="48"/>
      <c r="T38" s="50"/>
      <c r="U38" s="38"/>
      <c r="V38" s="42">
        <f t="shared" si="21"/>
        <v>0</v>
      </c>
      <c r="W38" s="39">
        <f t="shared" ref="W38" si="26">+D38+I38+N38+S38+T38</f>
        <v>0</v>
      </c>
      <c r="X38" s="85">
        <f t="shared" ref="X38" si="27">+G38+L38+Q38+U38</f>
        <v>0</v>
      </c>
      <c r="Y38" s="42">
        <f t="shared" si="25"/>
        <v>0</v>
      </c>
      <c r="Z38" s="29"/>
    </row>
    <row r="39" spans="1:26" ht="30" customHeight="1" x14ac:dyDescent="0.25">
      <c r="A39" s="45" t="s">
        <v>62</v>
      </c>
      <c r="B39" s="46"/>
      <c r="C39" s="47" t="s">
        <v>63</v>
      </c>
      <c r="D39" s="37"/>
      <c r="E39" s="38"/>
      <c r="F39" s="49"/>
      <c r="G39" s="40">
        <f t="shared" si="22"/>
        <v>0</v>
      </c>
      <c r="H39" s="41">
        <f t="shared" si="17"/>
        <v>0</v>
      </c>
      <c r="I39" s="37">
        <v>250000</v>
      </c>
      <c r="J39" s="38"/>
      <c r="K39" s="38"/>
      <c r="L39" s="40">
        <f t="shared" si="23"/>
        <v>0</v>
      </c>
      <c r="M39" s="41">
        <f t="shared" si="19"/>
        <v>250000</v>
      </c>
      <c r="N39" s="50"/>
      <c r="O39" s="38"/>
      <c r="P39" s="49"/>
      <c r="Q39" s="38">
        <f t="shared" si="24"/>
        <v>0</v>
      </c>
      <c r="R39" s="42">
        <f t="shared" si="20"/>
        <v>0</v>
      </c>
      <c r="S39" s="48"/>
      <c r="T39" s="50"/>
      <c r="U39" s="38"/>
      <c r="V39" s="42">
        <f t="shared" si="21"/>
        <v>0</v>
      </c>
      <c r="W39" s="39">
        <f>+D39+I39+N39+S39+T39</f>
        <v>250000</v>
      </c>
      <c r="X39" s="85">
        <f>+G39+L39+Q39+U39</f>
        <v>0</v>
      </c>
      <c r="Y39" s="42">
        <f t="shared" si="25"/>
        <v>250000</v>
      </c>
      <c r="Z39" s="28"/>
    </row>
    <row r="40" spans="1:26" ht="30" customHeight="1" x14ac:dyDescent="0.25">
      <c r="A40" s="45" t="s">
        <v>64</v>
      </c>
      <c r="B40" s="46"/>
      <c r="C40" s="47" t="s">
        <v>65</v>
      </c>
      <c r="D40" s="37"/>
      <c r="E40" s="38"/>
      <c r="F40" s="49"/>
      <c r="G40" s="40">
        <f t="shared" si="22"/>
        <v>0</v>
      </c>
      <c r="H40" s="41">
        <f t="shared" si="17"/>
        <v>0</v>
      </c>
      <c r="I40" s="37"/>
      <c r="J40" s="38"/>
      <c r="K40" s="38"/>
      <c r="L40" s="40">
        <f t="shared" si="23"/>
        <v>0</v>
      </c>
      <c r="M40" s="41">
        <f t="shared" si="19"/>
        <v>0</v>
      </c>
      <c r="N40" s="50"/>
      <c r="O40" s="38"/>
      <c r="P40" s="49"/>
      <c r="Q40" s="38">
        <f t="shared" si="24"/>
        <v>0</v>
      </c>
      <c r="R40" s="42">
        <f t="shared" si="20"/>
        <v>0</v>
      </c>
      <c r="S40" s="48"/>
      <c r="T40" s="50"/>
      <c r="U40" s="38"/>
      <c r="V40" s="42">
        <f t="shared" si="21"/>
        <v>0</v>
      </c>
      <c r="W40" s="39">
        <f>+D40+I40+N40+S40+T40</f>
        <v>0</v>
      </c>
      <c r="X40" s="85">
        <f>+G40+L40+Q40+U40</f>
        <v>0</v>
      </c>
      <c r="Y40" s="42">
        <f t="shared" si="25"/>
        <v>0</v>
      </c>
      <c r="Z40" s="28"/>
    </row>
    <row r="41" spans="1:26" ht="30" customHeight="1" x14ac:dyDescent="0.25">
      <c r="A41" s="45" t="s">
        <v>66</v>
      </c>
      <c r="B41" s="46"/>
      <c r="C41" s="47" t="s">
        <v>67</v>
      </c>
      <c r="D41" s="37"/>
      <c r="E41" s="38"/>
      <c r="F41" s="49"/>
      <c r="G41" s="40">
        <f t="shared" si="22"/>
        <v>0</v>
      </c>
      <c r="H41" s="41">
        <f t="shared" si="17"/>
        <v>0</v>
      </c>
      <c r="I41" s="37"/>
      <c r="J41" s="38"/>
      <c r="K41" s="49"/>
      <c r="L41" s="40">
        <f t="shared" si="23"/>
        <v>0</v>
      </c>
      <c r="M41" s="41">
        <f t="shared" si="19"/>
        <v>0</v>
      </c>
      <c r="N41" s="50"/>
      <c r="O41" s="38"/>
      <c r="P41" s="49"/>
      <c r="Q41" s="38">
        <f t="shared" si="24"/>
        <v>0</v>
      </c>
      <c r="R41" s="42">
        <f t="shared" si="20"/>
        <v>0</v>
      </c>
      <c r="S41" s="48"/>
      <c r="T41" s="50"/>
      <c r="U41" s="38"/>
      <c r="V41" s="42">
        <f t="shared" si="21"/>
        <v>0</v>
      </c>
      <c r="W41" s="39">
        <f t="shared" ref="W41:W43" si="28">+D41+I41+N41+S41+T41</f>
        <v>0</v>
      </c>
      <c r="X41" s="85">
        <f t="shared" ref="X41:X44" si="29">+G41+L41+Q41+U41</f>
        <v>0</v>
      </c>
      <c r="Y41" s="42">
        <f t="shared" si="25"/>
        <v>0</v>
      </c>
      <c r="Z41" s="29"/>
    </row>
    <row r="42" spans="1:26" ht="30" customHeight="1" x14ac:dyDescent="0.25">
      <c r="A42" s="45" t="s">
        <v>68</v>
      </c>
      <c r="B42" s="46"/>
      <c r="C42" s="47" t="s">
        <v>69</v>
      </c>
      <c r="D42" s="37"/>
      <c r="E42" s="38"/>
      <c r="F42" s="49"/>
      <c r="G42" s="40">
        <f t="shared" si="22"/>
        <v>0</v>
      </c>
      <c r="H42" s="41">
        <f t="shared" si="17"/>
        <v>0</v>
      </c>
      <c r="I42" s="37"/>
      <c r="J42" s="38"/>
      <c r="K42" s="49"/>
      <c r="L42" s="40">
        <f t="shared" si="23"/>
        <v>0</v>
      </c>
      <c r="M42" s="41">
        <f t="shared" si="19"/>
        <v>0</v>
      </c>
      <c r="N42" s="50"/>
      <c r="O42" s="38"/>
      <c r="P42" s="49"/>
      <c r="Q42" s="38">
        <f t="shared" si="24"/>
        <v>0</v>
      </c>
      <c r="R42" s="42">
        <f t="shared" si="20"/>
        <v>0</v>
      </c>
      <c r="S42" s="48"/>
      <c r="T42" s="50"/>
      <c r="U42" s="38"/>
      <c r="V42" s="42">
        <f t="shared" si="21"/>
        <v>0</v>
      </c>
      <c r="W42" s="39">
        <f t="shared" si="28"/>
        <v>0</v>
      </c>
      <c r="X42" s="85">
        <f t="shared" si="29"/>
        <v>0</v>
      </c>
      <c r="Y42" s="42">
        <f t="shared" si="25"/>
        <v>0</v>
      </c>
      <c r="Z42" s="29"/>
    </row>
    <row r="43" spans="1:26" ht="30" customHeight="1" x14ac:dyDescent="0.25">
      <c r="A43" s="45" t="s">
        <v>70</v>
      </c>
      <c r="B43" s="46"/>
      <c r="C43" s="47" t="s">
        <v>71</v>
      </c>
      <c r="D43" s="37"/>
      <c r="E43" s="38"/>
      <c r="F43" s="49"/>
      <c r="G43" s="40">
        <f t="shared" si="22"/>
        <v>0</v>
      </c>
      <c r="H43" s="41">
        <f t="shared" si="17"/>
        <v>0</v>
      </c>
      <c r="I43" s="37"/>
      <c r="J43" s="38"/>
      <c r="K43" s="49"/>
      <c r="L43" s="40">
        <f t="shared" si="23"/>
        <v>0</v>
      </c>
      <c r="M43" s="41">
        <f t="shared" si="19"/>
        <v>0</v>
      </c>
      <c r="N43" s="50"/>
      <c r="O43" s="38"/>
      <c r="P43" s="49"/>
      <c r="Q43" s="38">
        <f t="shared" si="24"/>
        <v>0</v>
      </c>
      <c r="R43" s="42">
        <f t="shared" si="20"/>
        <v>0</v>
      </c>
      <c r="S43" s="48"/>
      <c r="T43" s="50"/>
      <c r="U43" s="38"/>
      <c r="V43" s="42">
        <f t="shared" si="21"/>
        <v>0</v>
      </c>
      <c r="W43" s="39">
        <f t="shared" si="28"/>
        <v>0</v>
      </c>
      <c r="X43" s="85">
        <f t="shared" si="29"/>
        <v>0</v>
      </c>
      <c r="Y43" s="42">
        <f t="shared" si="25"/>
        <v>0</v>
      </c>
      <c r="Z43" s="29"/>
    </row>
    <row r="44" spans="1:26" ht="30" customHeight="1" x14ac:dyDescent="0.25">
      <c r="A44" s="45" t="s">
        <v>72</v>
      </c>
      <c r="B44" s="46"/>
      <c r="C44" s="47" t="s">
        <v>73</v>
      </c>
      <c r="D44" s="37">
        <v>800000</v>
      </c>
      <c r="E44" s="38"/>
      <c r="F44" s="49"/>
      <c r="G44" s="40">
        <f t="shared" si="22"/>
        <v>0</v>
      </c>
      <c r="H44" s="41">
        <f t="shared" si="17"/>
        <v>800000</v>
      </c>
      <c r="I44" s="37"/>
      <c r="J44" s="38"/>
      <c r="K44" s="38"/>
      <c r="L44" s="40">
        <f t="shared" si="23"/>
        <v>0</v>
      </c>
      <c r="M44" s="41">
        <f t="shared" si="19"/>
        <v>0</v>
      </c>
      <c r="N44" s="50">
        <v>6200000</v>
      </c>
      <c r="O44" s="38"/>
      <c r="P44" s="49"/>
      <c r="Q44" s="38"/>
      <c r="R44" s="42">
        <f t="shared" si="20"/>
        <v>6200000</v>
      </c>
      <c r="S44" s="48"/>
      <c r="T44" s="50"/>
      <c r="U44" s="38"/>
      <c r="V44" s="42">
        <f t="shared" si="21"/>
        <v>0</v>
      </c>
      <c r="W44" s="39">
        <f>+D44+I44+N44+S44+T44</f>
        <v>7000000</v>
      </c>
      <c r="X44" s="85">
        <f t="shared" si="29"/>
        <v>0</v>
      </c>
      <c r="Y44" s="42">
        <f t="shared" si="25"/>
        <v>7000000</v>
      </c>
      <c r="Z44" s="28"/>
    </row>
    <row r="45" spans="1:26" ht="30" customHeight="1" x14ac:dyDescent="0.25">
      <c r="A45" s="60"/>
      <c r="B45" s="61"/>
      <c r="C45" s="62"/>
      <c r="D45" s="70"/>
      <c r="E45" s="86"/>
      <c r="F45" s="87"/>
      <c r="G45" s="88"/>
      <c r="H45" s="89"/>
      <c r="I45" s="70"/>
      <c r="J45" s="72"/>
      <c r="K45" s="72"/>
      <c r="L45" s="72"/>
      <c r="M45" s="87"/>
      <c r="N45" s="90"/>
      <c r="O45" s="64"/>
      <c r="P45" s="87"/>
      <c r="Q45" s="38"/>
      <c r="R45" s="71"/>
      <c r="S45" s="71"/>
      <c r="T45" s="90"/>
      <c r="U45" s="72"/>
      <c r="V45" s="71"/>
      <c r="W45" s="83"/>
      <c r="X45" s="91"/>
      <c r="Y45" s="92"/>
      <c r="Z45" s="28"/>
    </row>
    <row r="46" spans="1:26" ht="30" customHeight="1" thickBot="1" x14ac:dyDescent="0.3">
      <c r="A46" s="74" t="s">
        <v>74</v>
      </c>
      <c r="B46" s="75"/>
      <c r="C46" s="76"/>
      <c r="D46" s="80">
        <f t="shared" ref="D46:V46" si="30">SUM(D36:D45)</f>
        <v>800000</v>
      </c>
      <c r="E46" s="93">
        <f t="shared" si="30"/>
        <v>0</v>
      </c>
      <c r="F46" s="78">
        <f t="shared" si="30"/>
        <v>0</v>
      </c>
      <c r="G46" s="78">
        <f t="shared" si="30"/>
        <v>0</v>
      </c>
      <c r="H46" s="94">
        <f t="shared" si="30"/>
        <v>800000</v>
      </c>
      <c r="I46" s="80">
        <f t="shared" si="30"/>
        <v>850000</v>
      </c>
      <c r="J46" s="93">
        <f t="shared" si="30"/>
        <v>0</v>
      </c>
      <c r="K46" s="78">
        <f t="shared" si="30"/>
        <v>0</v>
      </c>
      <c r="L46" s="78">
        <f t="shared" si="30"/>
        <v>0</v>
      </c>
      <c r="M46" s="94">
        <f t="shared" si="30"/>
        <v>850000</v>
      </c>
      <c r="N46" s="77">
        <f t="shared" si="30"/>
        <v>6200000</v>
      </c>
      <c r="O46" s="109">
        <f>SUM(O36:O45)</f>
        <v>0</v>
      </c>
      <c r="P46" s="79">
        <f>SUM(P36:P45)</f>
        <v>0</v>
      </c>
      <c r="Q46" s="111">
        <f>O46+P46</f>
        <v>0</v>
      </c>
      <c r="R46" s="94">
        <f t="shared" si="30"/>
        <v>6200000</v>
      </c>
      <c r="S46" s="81">
        <f t="shared" si="30"/>
        <v>0</v>
      </c>
      <c r="T46" s="77">
        <f t="shared" si="30"/>
        <v>0</v>
      </c>
      <c r="U46" s="78">
        <f t="shared" si="30"/>
        <v>0</v>
      </c>
      <c r="V46" s="81">
        <f t="shared" si="30"/>
        <v>0</v>
      </c>
      <c r="W46" s="77">
        <f>W44+W40+W39+W37+W36+W38+W41+W42+W43</f>
        <v>7850000</v>
      </c>
      <c r="X46" s="78">
        <f>+X36+X37+X39+X40+X44+X38+X41+X42+X43</f>
        <v>0</v>
      </c>
      <c r="Y46" s="81">
        <f>Y44+Y40+Y39+Y37+Y36+Y38+Y41+Y42+Y43</f>
        <v>7850000</v>
      </c>
      <c r="Z46" s="33"/>
    </row>
    <row r="47" spans="1:26" ht="30" customHeight="1" thickBot="1" x14ac:dyDescent="0.3">
      <c r="A47" s="82"/>
      <c r="B47" s="82"/>
      <c r="C47" s="82"/>
      <c r="D47" s="83"/>
      <c r="E47" s="83"/>
      <c r="F47" s="83"/>
      <c r="G47" s="83">
        <f>SUM(E46:F46)</f>
        <v>0</v>
      </c>
      <c r="H47" s="83">
        <f>+D46+G46</f>
        <v>800000</v>
      </c>
      <c r="I47" s="83"/>
      <c r="J47" s="83"/>
      <c r="K47" s="83"/>
      <c r="L47" s="83">
        <f>SUM(J46:K46)</f>
        <v>0</v>
      </c>
      <c r="M47" s="83">
        <f>+I46+L46</f>
        <v>850000</v>
      </c>
      <c r="N47" s="83"/>
      <c r="O47" s="110"/>
      <c r="P47" s="83"/>
      <c r="Q47" s="110"/>
      <c r="R47" s="83">
        <f>+N46+Q46</f>
        <v>6200000</v>
      </c>
      <c r="S47" s="83"/>
      <c r="T47" s="83"/>
      <c r="U47" s="83"/>
      <c r="V47" s="83">
        <f>+T46+U46</f>
        <v>0</v>
      </c>
      <c r="W47" s="83"/>
      <c r="X47" s="83"/>
      <c r="Y47" s="83">
        <f>SUM(W46:X46)</f>
        <v>7850000</v>
      </c>
    </row>
    <row r="48" spans="1:26" ht="30" customHeight="1" thickBot="1" x14ac:dyDescent="0.3">
      <c r="A48" s="95" t="s">
        <v>75</v>
      </c>
      <c r="B48" s="96"/>
      <c r="C48" s="97"/>
      <c r="D48" s="98">
        <f>D46-D30</f>
        <v>0</v>
      </c>
      <c r="E48" s="99">
        <f t="shared" ref="E48:Y48" si="31">+E46-E30</f>
        <v>0</v>
      </c>
      <c r="F48" s="99">
        <f t="shared" si="31"/>
        <v>0</v>
      </c>
      <c r="G48" s="100">
        <f t="shared" si="31"/>
        <v>0</v>
      </c>
      <c r="H48" s="101">
        <f t="shared" si="31"/>
        <v>0</v>
      </c>
      <c r="I48" s="98">
        <f t="shared" si="31"/>
        <v>0</v>
      </c>
      <c r="J48" s="102">
        <f t="shared" si="31"/>
        <v>0</v>
      </c>
      <c r="K48" s="99">
        <f t="shared" si="31"/>
        <v>0</v>
      </c>
      <c r="L48" s="99">
        <f t="shared" si="31"/>
        <v>0</v>
      </c>
      <c r="M48" s="102">
        <f t="shared" si="31"/>
        <v>0</v>
      </c>
      <c r="N48" s="98">
        <f t="shared" si="31"/>
        <v>0</v>
      </c>
      <c r="O48" s="102"/>
      <c r="P48" s="102"/>
      <c r="Q48" s="102">
        <f t="shared" si="31"/>
        <v>0</v>
      </c>
      <c r="R48" s="103">
        <f t="shared" si="31"/>
        <v>0</v>
      </c>
      <c r="S48" s="104">
        <f t="shared" si="31"/>
        <v>0</v>
      </c>
      <c r="T48" s="98">
        <f t="shared" si="31"/>
        <v>0</v>
      </c>
      <c r="U48" s="102">
        <f t="shared" si="31"/>
        <v>0</v>
      </c>
      <c r="V48" s="104">
        <f t="shared" si="31"/>
        <v>0</v>
      </c>
      <c r="W48" s="98">
        <f t="shared" si="31"/>
        <v>0</v>
      </c>
      <c r="X48" s="102">
        <f t="shared" si="31"/>
        <v>0</v>
      </c>
      <c r="Y48" s="104">
        <f t="shared" si="31"/>
        <v>0</v>
      </c>
      <c r="Z48" s="33"/>
    </row>
    <row r="49" spans="1:25" ht="30" customHeight="1" x14ac:dyDescent="0.25">
      <c r="A49" s="82"/>
      <c r="B49" s="82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>
        <f>+W48+X48</f>
        <v>0</v>
      </c>
    </row>
    <row r="50" spans="1:25" x14ac:dyDescent="0.2">
      <c r="C50" s="25"/>
    </row>
  </sheetData>
  <sheetProtection selectLockedCells="1"/>
  <mergeCells count="18">
    <mergeCell ref="D6:M6"/>
    <mergeCell ref="N6:S6"/>
    <mergeCell ref="T6:V6"/>
    <mergeCell ref="W6:Y6"/>
    <mergeCell ref="D7:H7"/>
    <mergeCell ref="I7:M7"/>
    <mergeCell ref="N7:R7"/>
    <mergeCell ref="T7:V7"/>
    <mergeCell ref="W7:Y7"/>
    <mergeCell ref="D33:M33"/>
    <mergeCell ref="N33:S33"/>
    <mergeCell ref="T33:V33"/>
    <mergeCell ref="W33:Y33"/>
    <mergeCell ref="D34:H34"/>
    <mergeCell ref="I34:M34"/>
    <mergeCell ref="N34:R34"/>
    <mergeCell ref="T34:V34"/>
    <mergeCell ref="W34:Y34"/>
  </mergeCells>
  <pageMargins left="0.7" right="0.7" top="0.78740157499999996" bottom="0.78740157499999996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8CBB-088F-45F7-B0F6-B7A13AA850EF}">
  <sheetPr>
    <pageSetUpPr fitToPage="1"/>
  </sheetPr>
  <dimension ref="A1:Z50"/>
  <sheetViews>
    <sheetView topLeftCell="A16" zoomScale="53" zoomScaleNormal="53" workbookViewId="0">
      <selection activeCell="D45" sqref="D45"/>
    </sheetView>
  </sheetViews>
  <sheetFormatPr defaultColWidth="8.85546875" defaultRowHeight="14.25" x14ac:dyDescent="0.2"/>
  <cols>
    <col min="1" max="1" width="4.85546875" style="1" customWidth="1"/>
    <col min="2" max="2" width="3.7109375" style="1" bestFit="1" customWidth="1"/>
    <col min="3" max="3" width="50.140625" style="1" customWidth="1"/>
    <col min="4" max="4" width="17.28515625" style="2" customWidth="1"/>
    <col min="5" max="7" width="13.28515625" style="2" customWidth="1"/>
    <col min="8" max="8" width="20.28515625" style="2" customWidth="1"/>
    <col min="9" max="10" width="14.140625" style="2" customWidth="1"/>
    <col min="11" max="11" width="12.28515625" style="2" customWidth="1"/>
    <col min="12" max="12" width="14.7109375" style="2" customWidth="1"/>
    <col min="13" max="13" width="14.140625" style="2" customWidth="1"/>
    <col min="14" max="14" width="15.7109375" style="2" customWidth="1"/>
    <col min="15" max="16" width="13.28515625" style="2" customWidth="1"/>
    <col min="17" max="17" width="16.28515625" style="2" customWidth="1"/>
    <col min="18" max="18" width="16" style="2" customWidth="1"/>
    <col min="19" max="22" width="12.28515625" style="2" customWidth="1"/>
    <col min="23" max="25" width="14.28515625" style="2" customWidth="1"/>
    <col min="26" max="26" width="11" style="3" bestFit="1" customWidth="1"/>
    <col min="27" max="16384" width="8.85546875" style="3"/>
  </cols>
  <sheetData>
    <row r="1" spans="1:26" ht="27.75" x14ac:dyDescent="0.4">
      <c r="C1" s="26" t="s">
        <v>93</v>
      </c>
    </row>
    <row r="2" spans="1:26" ht="15" x14ac:dyDescent="0.25">
      <c r="A2" s="27" t="s">
        <v>80</v>
      </c>
      <c r="C2" s="4"/>
    </row>
    <row r="3" spans="1:26" ht="15" x14ac:dyDescent="0.25">
      <c r="A3" s="27" t="s">
        <v>76</v>
      </c>
      <c r="C3" s="4" t="s">
        <v>79</v>
      </c>
    </row>
    <row r="4" spans="1:26" ht="15" x14ac:dyDescent="0.25">
      <c r="C4" s="4"/>
    </row>
    <row r="5" spans="1:26" ht="30" customHeight="1" thickBot="1" x14ac:dyDescent="0.3">
      <c r="A5" s="4" t="s">
        <v>0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/>
      <c r="P5" s="5"/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</row>
    <row r="6" spans="1:26" ht="30" customHeight="1" thickBot="1" x14ac:dyDescent="0.25">
      <c r="A6" s="6" t="s">
        <v>2</v>
      </c>
      <c r="B6" s="7" t="s">
        <v>3</v>
      </c>
      <c r="C6" s="8" t="s">
        <v>4</v>
      </c>
      <c r="D6" s="114" t="s">
        <v>94</v>
      </c>
      <c r="E6" s="115"/>
      <c r="F6" s="115"/>
      <c r="G6" s="115"/>
      <c r="H6" s="115"/>
      <c r="I6" s="115"/>
      <c r="J6" s="115"/>
      <c r="K6" s="115"/>
      <c r="L6" s="115"/>
      <c r="M6" s="116"/>
      <c r="N6" s="117" t="s">
        <v>95</v>
      </c>
      <c r="O6" s="117"/>
      <c r="P6" s="117"/>
      <c r="Q6" s="117"/>
      <c r="R6" s="117"/>
      <c r="S6" s="118"/>
      <c r="T6" s="119" t="s">
        <v>96</v>
      </c>
      <c r="U6" s="120"/>
      <c r="V6" s="121"/>
      <c r="W6" s="130" t="s">
        <v>97</v>
      </c>
      <c r="X6" s="122"/>
      <c r="Y6" s="123"/>
    </row>
    <row r="7" spans="1:26" ht="30" customHeight="1" x14ac:dyDescent="0.2">
      <c r="A7" s="9"/>
      <c r="B7" s="10"/>
      <c r="C7" s="11"/>
      <c r="D7" s="124" t="s">
        <v>5</v>
      </c>
      <c r="E7" s="125"/>
      <c r="F7" s="125"/>
      <c r="G7" s="125"/>
      <c r="H7" s="126"/>
      <c r="I7" s="124" t="s">
        <v>6</v>
      </c>
      <c r="J7" s="125"/>
      <c r="K7" s="125"/>
      <c r="L7" s="125"/>
      <c r="M7" s="126"/>
      <c r="N7" s="124" t="s">
        <v>7</v>
      </c>
      <c r="O7" s="125"/>
      <c r="P7" s="125"/>
      <c r="Q7" s="125"/>
      <c r="R7" s="126"/>
      <c r="S7" s="113" t="s">
        <v>8</v>
      </c>
      <c r="T7" s="124" t="s">
        <v>9</v>
      </c>
      <c r="U7" s="125"/>
      <c r="V7" s="126"/>
      <c r="W7" s="127"/>
      <c r="X7" s="128"/>
      <c r="Y7" s="129"/>
    </row>
    <row r="8" spans="1:26" ht="30" customHeight="1" thickBot="1" x14ac:dyDescent="0.25">
      <c r="A8" s="12"/>
      <c r="B8" s="13"/>
      <c r="C8" s="14"/>
      <c r="D8" s="15" t="s">
        <v>10</v>
      </c>
      <c r="E8" s="16" t="s">
        <v>11</v>
      </c>
      <c r="F8" s="16" t="s">
        <v>12</v>
      </c>
      <c r="G8" s="16" t="s">
        <v>13</v>
      </c>
      <c r="H8" s="17" t="s">
        <v>14</v>
      </c>
      <c r="I8" s="15" t="s">
        <v>10</v>
      </c>
      <c r="J8" s="16" t="s">
        <v>11</v>
      </c>
      <c r="K8" s="16" t="s">
        <v>12</v>
      </c>
      <c r="L8" s="16" t="s">
        <v>13</v>
      </c>
      <c r="M8" s="17" t="s">
        <v>14</v>
      </c>
      <c r="N8" s="15" t="s">
        <v>10</v>
      </c>
      <c r="O8" s="108" t="s">
        <v>11</v>
      </c>
      <c r="P8" s="19" t="s">
        <v>81</v>
      </c>
      <c r="Q8" s="18" t="s">
        <v>13</v>
      </c>
      <c r="R8" s="20" t="s">
        <v>14</v>
      </c>
      <c r="S8" s="20" t="s">
        <v>15</v>
      </c>
      <c r="T8" s="15" t="s">
        <v>10</v>
      </c>
      <c r="U8" s="19" t="s">
        <v>13</v>
      </c>
      <c r="V8" s="20" t="s">
        <v>14</v>
      </c>
      <c r="W8" s="15" t="s">
        <v>10</v>
      </c>
      <c r="X8" s="19" t="s">
        <v>13</v>
      </c>
      <c r="Y8" s="20" t="s">
        <v>14</v>
      </c>
    </row>
    <row r="9" spans="1:26" ht="30" customHeight="1" x14ac:dyDescent="0.25">
      <c r="A9" s="34" t="s">
        <v>16</v>
      </c>
      <c r="B9" s="35"/>
      <c r="C9" s="36" t="s">
        <v>17</v>
      </c>
      <c r="D9" s="37">
        <v>80000</v>
      </c>
      <c r="E9" s="38"/>
      <c r="F9" s="39"/>
      <c r="G9" s="40">
        <v>0</v>
      </c>
      <c r="H9" s="41">
        <f>+D9+G9</f>
        <v>80000</v>
      </c>
      <c r="I9" s="37">
        <v>590000</v>
      </c>
      <c r="J9" s="38"/>
      <c r="K9" s="39"/>
      <c r="L9" s="40">
        <f>SUM(J9:K9)</f>
        <v>0</v>
      </c>
      <c r="M9" s="41">
        <f>+I9+L9</f>
        <v>590000</v>
      </c>
      <c r="N9" s="37">
        <v>20000</v>
      </c>
      <c r="O9" s="107"/>
      <c r="P9" s="51"/>
      <c r="Q9" s="38">
        <v>0</v>
      </c>
      <c r="R9" s="42">
        <f>+N9+Q9</f>
        <v>20000</v>
      </c>
      <c r="S9" s="43"/>
      <c r="T9" s="37"/>
      <c r="U9" s="38"/>
      <c r="V9" s="42">
        <f>+T9+U9</f>
        <v>0</v>
      </c>
      <c r="W9" s="44">
        <f>+D9+I9+N9+S9+T9</f>
        <v>690000</v>
      </c>
      <c r="X9" s="40">
        <f>+G9+L9+Q9+U9</f>
        <v>0</v>
      </c>
      <c r="Y9" s="42">
        <f>+H9+M9+R9+S9+V9</f>
        <v>690000</v>
      </c>
      <c r="Z9" s="28"/>
    </row>
    <row r="10" spans="1:26" ht="30" customHeight="1" x14ac:dyDescent="0.25">
      <c r="A10" s="45" t="s">
        <v>18</v>
      </c>
      <c r="B10" s="46"/>
      <c r="C10" s="47" t="s">
        <v>19</v>
      </c>
      <c r="D10" s="37">
        <v>430000</v>
      </c>
      <c r="E10" s="38"/>
      <c r="F10" s="38"/>
      <c r="G10" s="40">
        <v>0</v>
      </c>
      <c r="H10" s="41">
        <f>+D10+G10</f>
        <v>430000</v>
      </c>
      <c r="I10" s="37"/>
      <c r="J10" s="38"/>
      <c r="K10" s="38"/>
      <c r="L10" s="40">
        <f t="shared" ref="L10:L28" si="0">SUM(J10:K10)</f>
        <v>0</v>
      </c>
      <c r="M10" s="41">
        <f t="shared" ref="M10:M28" si="1">+I10+L10</f>
        <v>0</v>
      </c>
      <c r="N10" s="37"/>
      <c r="O10" s="51"/>
      <c r="P10" s="51"/>
      <c r="Q10" s="38">
        <f t="shared" ref="Q10:Q30" si="2">O10+P10</f>
        <v>0</v>
      </c>
      <c r="R10" s="42">
        <f t="shared" ref="R10:R28" si="3">+N10+Q10</f>
        <v>0</v>
      </c>
      <c r="S10" s="48"/>
      <c r="T10" s="37"/>
      <c r="U10" s="38"/>
      <c r="V10" s="42">
        <f t="shared" ref="V10:V28" si="4">+T10+U10</f>
        <v>0</v>
      </c>
      <c r="W10" s="44">
        <f>+D10+I10+N10+S10+T10</f>
        <v>430000</v>
      </c>
      <c r="X10" s="40">
        <f>+G10+L10+Q10+U10</f>
        <v>0</v>
      </c>
      <c r="Y10" s="42">
        <f t="shared" ref="Y10:Y28" si="5">+H10+M10+R10+S10+V10</f>
        <v>430000</v>
      </c>
      <c r="Z10" s="28"/>
    </row>
    <row r="11" spans="1:26" ht="30" customHeight="1" x14ac:dyDescent="0.25">
      <c r="A11" s="45" t="s">
        <v>20</v>
      </c>
      <c r="B11" s="46"/>
      <c r="C11" s="47" t="s">
        <v>21</v>
      </c>
      <c r="D11" s="37"/>
      <c r="E11" s="49"/>
      <c r="F11" s="38"/>
      <c r="G11" s="40">
        <f t="shared" ref="G11:G28" si="6">SUM(E11:F11)</f>
        <v>0</v>
      </c>
      <c r="H11" s="41">
        <f t="shared" ref="H11:H28" si="7">+D11+G11</f>
        <v>0</v>
      </c>
      <c r="I11" s="37"/>
      <c r="J11" s="49"/>
      <c r="K11" s="38"/>
      <c r="L11" s="40">
        <f t="shared" si="0"/>
        <v>0</v>
      </c>
      <c r="M11" s="41">
        <f t="shared" si="1"/>
        <v>0</v>
      </c>
      <c r="N11" s="50"/>
      <c r="O11" s="38"/>
      <c r="P11" s="38"/>
      <c r="Q11" s="38">
        <f t="shared" si="2"/>
        <v>0</v>
      </c>
      <c r="R11" s="42">
        <f t="shared" si="3"/>
        <v>0</v>
      </c>
      <c r="S11" s="48"/>
      <c r="T11" s="50"/>
      <c r="U11" s="38"/>
      <c r="V11" s="42">
        <f t="shared" si="4"/>
        <v>0</v>
      </c>
      <c r="W11" s="44">
        <f t="shared" ref="W11:W22" si="8">+D11+I11+N11+S11+T11</f>
        <v>0</v>
      </c>
      <c r="X11" s="40">
        <f t="shared" ref="X11:X22" si="9">+G11+L11+Q11+U11</f>
        <v>0</v>
      </c>
      <c r="Y11" s="42">
        <f t="shared" si="5"/>
        <v>0</v>
      </c>
      <c r="Z11" s="29"/>
    </row>
    <row r="12" spans="1:26" ht="30" customHeight="1" x14ac:dyDescent="0.25">
      <c r="A12" s="45" t="s">
        <v>22</v>
      </c>
      <c r="B12" s="46"/>
      <c r="C12" s="47" t="s">
        <v>23</v>
      </c>
      <c r="D12" s="37">
        <v>50000</v>
      </c>
      <c r="E12" s="38"/>
      <c r="F12" s="38"/>
      <c r="G12" s="40">
        <v>0</v>
      </c>
      <c r="H12" s="41">
        <f t="shared" si="7"/>
        <v>50000</v>
      </c>
      <c r="I12" s="37">
        <v>140000</v>
      </c>
      <c r="J12" s="38"/>
      <c r="K12" s="38"/>
      <c r="L12" s="40">
        <f t="shared" si="0"/>
        <v>0</v>
      </c>
      <c r="M12" s="41">
        <f t="shared" si="1"/>
        <v>140000</v>
      </c>
      <c r="N12" s="37"/>
      <c r="O12" s="51"/>
      <c r="P12" s="51"/>
      <c r="Q12" s="38">
        <f t="shared" si="2"/>
        <v>0</v>
      </c>
      <c r="R12" s="42">
        <f t="shared" si="3"/>
        <v>0</v>
      </c>
      <c r="S12" s="48"/>
      <c r="T12" s="37"/>
      <c r="U12" s="38"/>
      <c r="V12" s="42">
        <f t="shared" si="4"/>
        <v>0</v>
      </c>
      <c r="W12" s="44">
        <f t="shared" si="8"/>
        <v>190000</v>
      </c>
      <c r="X12" s="40">
        <f t="shared" si="9"/>
        <v>0</v>
      </c>
      <c r="Y12" s="42">
        <f t="shared" si="5"/>
        <v>190000</v>
      </c>
      <c r="Z12" s="28"/>
    </row>
    <row r="13" spans="1:26" ht="30" customHeight="1" x14ac:dyDescent="0.25">
      <c r="A13" s="45" t="s">
        <v>24</v>
      </c>
      <c r="B13" s="46"/>
      <c r="C13" s="47" t="s">
        <v>25</v>
      </c>
      <c r="D13" s="37">
        <v>3000</v>
      </c>
      <c r="E13" s="38"/>
      <c r="F13" s="38"/>
      <c r="G13" s="40">
        <f t="shared" si="6"/>
        <v>0</v>
      </c>
      <c r="H13" s="41">
        <f t="shared" si="7"/>
        <v>3000</v>
      </c>
      <c r="I13" s="37"/>
      <c r="J13" s="38"/>
      <c r="K13" s="38"/>
      <c r="L13" s="40">
        <f t="shared" si="0"/>
        <v>0</v>
      </c>
      <c r="M13" s="41">
        <f t="shared" si="1"/>
        <v>0</v>
      </c>
      <c r="N13" s="37"/>
      <c r="O13" s="51"/>
      <c r="P13" s="51"/>
      <c r="Q13" s="38">
        <f t="shared" si="2"/>
        <v>0</v>
      </c>
      <c r="R13" s="42">
        <f t="shared" si="3"/>
        <v>0</v>
      </c>
      <c r="S13" s="48"/>
      <c r="T13" s="37"/>
      <c r="U13" s="38"/>
      <c r="V13" s="42">
        <f t="shared" si="4"/>
        <v>0</v>
      </c>
      <c r="W13" s="44">
        <f t="shared" si="8"/>
        <v>3000</v>
      </c>
      <c r="X13" s="40">
        <f t="shared" si="9"/>
        <v>0</v>
      </c>
      <c r="Y13" s="42">
        <f t="shared" si="5"/>
        <v>3000</v>
      </c>
      <c r="Z13" s="28"/>
    </row>
    <row r="14" spans="1:26" ht="30" customHeight="1" x14ac:dyDescent="0.25">
      <c r="A14" s="45" t="s">
        <v>26</v>
      </c>
      <c r="B14" s="46"/>
      <c r="C14" s="47" t="s">
        <v>27</v>
      </c>
      <c r="D14" s="37">
        <v>2000</v>
      </c>
      <c r="E14" s="38"/>
      <c r="F14" s="38"/>
      <c r="G14" s="40">
        <f t="shared" si="6"/>
        <v>0</v>
      </c>
      <c r="H14" s="41">
        <f t="shared" si="7"/>
        <v>2000</v>
      </c>
      <c r="I14" s="37"/>
      <c r="J14" s="38"/>
      <c r="K14" s="38"/>
      <c r="L14" s="40">
        <f t="shared" si="0"/>
        <v>0</v>
      </c>
      <c r="M14" s="41">
        <f t="shared" si="1"/>
        <v>0</v>
      </c>
      <c r="N14" s="37"/>
      <c r="O14" s="51"/>
      <c r="P14" s="51"/>
      <c r="Q14" s="38">
        <f t="shared" si="2"/>
        <v>0</v>
      </c>
      <c r="R14" s="42">
        <f t="shared" si="3"/>
        <v>0</v>
      </c>
      <c r="S14" s="48"/>
      <c r="T14" s="37"/>
      <c r="U14" s="38"/>
      <c r="V14" s="42">
        <f t="shared" si="4"/>
        <v>0</v>
      </c>
      <c r="W14" s="44">
        <f t="shared" si="8"/>
        <v>2000</v>
      </c>
      <c r="X14" s="40">
        <f t="shared" si="9"/>
        <v>0</v>
      </c>
      <c r="Y14" s="42">
        <f t="shared" si="5"/>
        <v>2000</v>
      </c>
      <c r="Z14" s="28"/>
    </row>
    <row r="15" spans="1:26" ht="30" customHeight="1" x14ac:dyDescent="0.25">
      <c r="A15" s="45" t="s">
        <v>28</v>
      </c>
      <c r="B15" s="46"/>
      <c r="C15" s="47" t="s">
        <v>29</v>
      </c>
      <c r="D15" s="37">
        <v>100000</v>
      </c>
      <c r="E15" s="38"/>
      <c r="F15" s="38"/>
      <c r="G15" s="40">
        <v>0</v>
      </c>
      <c r="H15" s="41">
        <f t="shared" si="7"/>
        <v>100000</v>
      </c>
      <c r="I15" s="37">
        <v>100000</v>
      </c>
      <c r="J15" s="38"/>
      <c r="K15" s="38"/>
      <c r="L15" s="40">
        <v>0</v>
      </c>
      <c r="M15" s="41">
        <f t="shared" si="1"/>
        <v>100000</v>
      </c>
      <c r="N15" s="37"/>
      <c r="O15" s="51"/>
      <c r="P15" s="51"/>
      <c r="Q15" s="38">
        <f t="shared" si="2"/>
        <v>0</v>
      </c>
      <c r="R15" s="42"/>
      <c r="S15" s="48"/>
      <c r="T15" s="37"/>
      <c r="U15" s="38"/>
      <c r="V15" s="42">
        <f t="shared" si="4"/>
        <v>0</v>
      </c>
      <c r="W15" s="44">
        <f t="shared" si="8"/>
        <v>200000</v>
      </c>
      <c r="X15" s="40">
        <f t="shared" si="9"/>
        <v>0</v>
      </c>
      <c r="Y15" s="42">
        <f t="shared" si="5"/>
        <v>200000</v>
      </c>
      <c r="Z15" s="28"/>
    </row>
    <row r="16" spans="1:26" ht="30" customHeight="1" x14ac:dyDescent="0.25">
      <c r="A16" s="45" t="s">
        <v>30</v>
      </c>
      <c r="B16" s="46"/>
      <c r="C16" s="47" t="s">
        <v>31</v>
      </c>
      <c r="D16" s="37">
        <v>150000</v>
      </c>
      <c r="E16" s="38"/>
      <c r="F16" s="51"/>
      <c r="G16" s="40">
        <f t="shared" si="6"/>
        <v>0</v>
      </c>
      <c r="H16" s="41">
        <f t="shared" si="7"/>
        <v>150000</v>
      </c>
      <c r="I16" s="37"/>
      <c r="J16" s="38"/>
      <c r="K16" s="38"/>
      <c r="L16" s="40">
        <f t="shared" si="0"/>
        <v>0</v>
      </c>
      <c r="M16" s="41">
        <f t="shared" si="1"/>
        <v>0</v>
      </c>
      <c r="N16" s="37">
        <v>4600000</v>
      </c>
      <c r="O16" s="51"/>
      <c r="P16" s="51"/>
      <c r="Q16" s="38">
        <f t="shared" si="2"/>
        <v>0</v>
      </c>
      <c r="R16" s="42">
        <f t="shared" si="3"/>
        <v>4600000</v>
      </c>
      <c r="S16" s="48"/>
      <c r="T16" s="37"/>
      <c r="U16" s="38"/>
      <c r="V16" s="42">
        <f t="shared" si="4"/>
        <v>0</v>
      </c>
      <c r="W16" s="44">
        <f t="shared" si="8"/>
        <v>4750000</v>
      </c>
      <c r="X16" s="40">
        <f t="shared" si="9"/>
        <v>0</v>
      </c>
      <c r="Y16" s="42">
        <f t="shared" si="5"/>
        <v>4750000</v>
      </c>
      <c r="Z16" s="28"/>
    </row>
    <row r="17" spans="1:26" ht="30" customHeight="1" x14ac:dyDescent="0.25">
      <c r="A17" s="45" t="s">
        <v>32</v>
      </c>
      <c r="B17" s="46"/>
      <c r="C17" s="47" t="s">
        <v>33</v>
      </c>
      <c r="D17" s="37"/>
      <c r="E17" s="38"/>
      <c r="F17" s="38"/>
      <c r="G17" s="40">
        <f t="shared" si="6"/>
        <v>0</v>
      </c>
      <c r="H17" s="41">
        <f t="shared" si="7"/>
        <v>0</v>
      </c>
      <c r="I17" s="37"/>
      <c r="J17" s="38"/>
      <c r="K17" s="51"/>
      <c r="L17" s="40">
        <f t="shared" si="0"/>
        <v>0</v>
      </c>
      <c r="M17" s="41">
        <f t="shared" si="1"/>
        <v>0</v>
      </c>
      <c r="N17" s="37">
        <v>1500000</v>
      </c>
      <c r="O17" s="51"/>
      <c r="P17" s="51"/>
      <c r="Q17" s="38">
        <f t="shared" si="2"/>
        <v>0</v>
      </c>
      <c r="R17" s="42">
        <f t="shared" si="3"/>
        <v>1500000</v>
      </c>
      <c r="S17" s="48"/>
      <c r="T17" s="37"/>
      <c r="U17" s="38"/>
      <c r="V17" s="42">
        <f t="shared" si="4"/>
        <v>0</v>
      </c>
      <c r="W17" s="44">
        <f t="shared" si="8"/>
        <v>1500000</v>
      </c>
      <c r="X17" s="40">
        <f t="shared" si="9"/>
        <v>0</v>
      </c>
      <c r="Y17" s="42">
        <f t="shared" si="5"/>
        <v>1500000</v>
      </c>
      <c r="Z17" s="28"/>
    </row>
    <row r="18" spans="1:26" ht="30" customHeight="1" x14ac:dyDescent="0.25">
      <c r="A18" s="45" t="s">
        <v>34</v>
      </c>
      <c r="B18" s="46"/>
      <c r="C18" s="47" t="s">
        <v>35</v>
      </c>
      <c r="D18" s="37"/>
      <c r="E18" s="38"/>
      <c r="F18" s="38"/>
      <c r="G18" s="40">
        <f t="shared" si="6"/>
        <v>0</v>
      </c>
      <c r="H18" s="41">
        <f t="shared" si="7"/>
        <v>0</v>
      </c>
      <c r="I18" s="37"/>
      <c r="J18" s="38"/>
      <c r="K18" s="38"/>
      <c r="L18" s="40">
        <f t="shared" si="0"/>
        <v>0</v>
      </c>
      <c r="M18" s="41">
        <f t="shared" si="1"/>
        <v>0</v>
      </c>
      <c r="N18" s="37">
        <v>20000</v>
      </c>
      <c r="O18" s="51"/>
      <c r="P18" s="51"/>
      <c r="Q18" s="38">
        <f t="shared" si="2"/>
        <v>0</v>
      </c>
      <c r="R18" s="42">
        <f t="shared" si="3"/>
        <v>20000</v>
      </c>
      <c r="S18" s="48"/>
      <c r="T18" s="37"/>
      <c r="U18" s="38"/>
      <c r="V18" s="42">
        <f t="shared" si="4"/>
        <v>0</v>
      </c>
      <c r="W18" s="44">
        <f t="shared" si="8"/>
        <v>20000</v>
      </c>
      <c r="X18" s="40">
        <f t="shared" si="9"/>
        <v>0</v>
      </c>
      <c r="Y18" s="42">
        <f t="shared" si="5"/>
        <v>20000</v>
      </c>
      <c r="Z18" s="28"/>
    </row>
    <row r="19" spans="1:26" ht="30" customHeight="1" x14ac:dyDescent="0.25">
      <c r="A19" s="45" t="s">
        <v>36</v>
      </c>
      <c r="B19" s="46"/>
      <c r="C19" s="47" t="s">
        <v>37</v>
      </c>
      <c r="D19" s="37">
        <v>5000</v>
      </c>
      <c r="E19" s="38"/>
      <c r="F19" s="38"/>
      <c r="G19" s="40">
        <f t="shared" si="6"/>
        <v>0</v>
      </c>
      <c r="H19" s="41">
        <f t="shared" si="7"/>
        <v>5000</v>
      </c>
      <c r="I19" s="37"/>
      <c r="J19" s="38"/>
      <c r="K19" s="38"/>
      <c r="L19" s="40">
        <f t="shared" si="0"/>
        <v>0</v>
      </c>
      <c r="M19" s="41">
        <f t="shared" si="1"/>
        <v>0</v>
      </c>
      <c r="N19" s="37">
        <v>45000</v>
      </c>
      <c r="O19" s="51"/>
      <c r="P19" s="51"/>
      <c r="Q19" s="38">
        <f t="shared" si="2"/>
        <v>0</v>
      </c>
      <c r="R19" s="42">
        <f t="shared" si="3"/>
        <v>45000</v>
      </c>
      <c r="S19" s="48"/>
      <c r="T19" s="37"/>
      <c r="U19" s="38"/>
      <c r="V19" s="42">
        <f t="shared" si="4"/>
        <v>0</v>
      </c>
      <c r="W19" s="44">
        <f t="shared" si="8"/>
        <v>50000</v>
      </c>
      <c r="X19" s="40">
        <f t="shared" si="9"/>
        <v>0</v>
      </c>
      <c r="Y19" s="42">
        <f t="shared" si="5"/>
        <v>50000</v>
      </c>
      <c r="Z19" s="28"/>
    </row>
    <row r="20" spans="1:26" ht="30" customHeight="1" x14ac:dyDescent="0.25">
      <c r="A20" s="45" t="s">
        <v>77</v>
      </c>
      <c r="B20" s="46"/>
      <c r="C20" s="47" t="s">
        <v>78</v>
      </c>
      <c r="D20" s="37"/>
      <c r="E20" s="38"/>
      <c r="F20" s="38"/>
      <c r="G20" s="40">
        <f t="shared" si="6"/>
        <v>0</v>
      </c>
      <c r="H20" s="41">
        <f t="shared" si="7"/>
        <v>0</v>
      </c>
      <c r="I20" s="37"/>
      <c r="J20" s="38"/>
      <c r="K20" s="38"/>
      <c r="L20" s="40">
        <f t="shared" ref="L20" si="10">SUM(J20:K20)</f>
        <v>0</v>
      </c>
      <c r="M20" s="41">
        <f t="shared" si="1"/>
        <v>0</v>
      </c>
      <c r="N20" s="37"/>
      <c r="O20" s="51"/>
      <c r="P20" s="51"/>
      <c r="Q20" s="38">
        <f t="shared" si="2"/>
        <v>0</v>
      </c>
      <c r="R20" s="42">
        <f t="shared" si="3"/>
        <v>0</v>
      </c>
      <c r="S20" s="48"/>
      <c r="T20" s="37"/>
      <c r="U20" s="38"/>
      <c r="V20" s="42">
        <f t="shared" si="4"/>
        <v>0</v>
      </c>
      <c r="W20" s="44">
        <f t="shared" si="8"/>
        <v>0</v>
      </c>
      <c r="X20" s="40">
        <f t="shared" si="9"/>
        <v>0</v>
      </c>
      <c r="Y20" s="42">
        <f t="shared" si="5"/>
        <v>0</v>
      </c>
      <c r="Z20" s="28"/>
    </row>
    <row r="21" spans="1:26" ht="30" customHeight="1" x14ac:dyDescent="0.25">
      <c r="A21" s="45" t="s">
        <v>38</v>
      </c>
      <c r="B21" s="46"/>
      <c r="C21" s="47" t="s">
        <v>39</v>
      </c>
      <c r="D21" s="37"/>
      <c r="E21" s="49"/>
      <c r="F21" s="38"/>
      <c r="G21" s="40">
        <f t="shared" si="6"/>
        <v>0</v>
      </c>
      <c r="H21" s="41">
        <f t="shared" si="7"/>
        <v>0</v>
      </c>
      <c r="I21" s="37"/>
      <c r="J21" s="49"/>
      <c r="K21" s="38"/>
      <c r="L21" s="40">
        <f t="shared" si="0"/>
        <v>0</v>
      </c>
      <c r="M21" s="41">
        <f t="shared" si="1"/>
        <v>0</v>
      </c>
      <c r="N21" s="50"/>
      <c r="O21" s="38"/>
      <c r="P21" s="49"/>
      <c r="Q21" s="38">
        <f t="shared" si="2"/>
        <v>0</v>
      </c>
      <c r="R21" s="42">
        <f t="shared" si="3"/>
        <v>0</v>
      </c>
      <c r="S21" s="48"/>
      <c r="T21" s="50"/>
      <c r="U21" s="38"/>
      <c r="V21" s="42">
        <f t="shared" si="4"/>
        <v>0</v>
      </c>
      <c r="W21" s="44">
        <f t="shared" si="8"/>
        <v>0</v>
      </c>
      <c r="X21" s="40">
        <f t="shared" si="9"/>
        <v>0</v>
      </c>
      <c r="Y21" s="42">
        <f t="shared" si="5"/>
        <v>0</v>
      </c>
      <c r="Z21" s="29"/>
    </row>
    <row r="22" spans="1:26" ht="30" customHeight="1" x14ac:dyDescent="0.25">
      <c r="A22" s="45" t="s">
        <v>40</v>
      </c>
      <c r="B22" s="46"/>
      <c r="C22" s="47" t="s">
        <v>41</v>
      </c>
      <c r="D22" s="37"/>
      <c r="E22" s="49"/>
      <c r="F22" s="38"/>
      <c r="G22" s="40">
        <f t="shared" si="6"/>
        <v>0</v>
      </c>
      <c r="H22" s="41">
        <f t="shared" si="7"/>
        <v>0</v>
      </c>
      <c r="I22" s="37"/>
      <c r="J22" s="49"/>
      <c r="K22" s="38"/>
      <c r="L22" s="40">
        <f t="shared" si="0"/>
        <v>0</v>
      </c>
      <c r="M22" s="41">
        <f t="shared" si="1"/>
        <v>0</v>
      </c>
      <c r="N22" s="50"/>
      <c r="O22" s="38"/>
      <c r="P22" s="49"/>
      <c r="Q22" s="38">
        <f t="shared" si="2"/>
        <v>0</v>
      </c>
      <c r="R22" s="42">
        <f t="shared" si="3"/>
        <v>0</v>
      </c>
      <c r="S22" s="48"/>
      <c r="T22" s="50"/>
      <c r="U22" s="38"/>
      <c r="V22" s="42">
        <f t="shared" si="4"/>
        <v>0</v>
      </c>
      <c r="W22" s="44">
        <f t="shared" si="8"/>
        <v>0</v>
      </c>
      <c r="X22" s="40">
        <f t="shared" si="9"/>
        <v>0</v>
      </c>
      <c r="Y22" s="42">
        <f t="shared" si="5"/>
        <v>0</v>
      </c>
      <c r="Z22" s="29"/>
    </row>
    <row r="23" spans="1:26" ht="30" customHeight="1" x14ac:dyDescent="0.25">
      <c r="A23" s="45" t="s">
        <v>42</v>
      </c>
      <c r="B23" s="46"/>
      <c r="C23" s="47" t="s">
        <v>43</v>
      </c>
      <c r="D23" s="37"/>
      <c r="E23" s="38"/>
      <c r="F23" s="38"/>
      <c r="G23" s="40">
        <f t="shared" si="6"/>
        <v>0</v>
      </c>
      <c r="H23" s="41">
        <f t="shared" si="7"/>
        <v>0</v>
      </c>
      <c r="I23" s="37"/>
      <c r="J23" s="38"/>
      <c r="K23" s="38"/>
      <c r="L23" s="40">
        <f t="shared" si="0"/>
        <v>0</v>
      </c>
      <c r="M23" s="41">
        <f t="shared" si="1"/>
        <v>0</v>
      </c>
      <c r="N23" s="37"/>
      <c r="O23" s="51"/>
      <c r="P23" s="51"/>
      <c r="Q23" s="38">
        <f t="shared" si="2"/>
        <v>0</v>
      </c>
      <c r="R23" s="42">
        <f t="shared" si="3"/>
        <v>0</v>
      </c>
      <c r="S23" s="48"/>
      <c r="T23" s="37"/>
      <c r="U23" s="38"/>
      <c r="V23" s="42">
        <f t="shared" si="4"/>
        <v>0</v>
      </c>
      <c r="W23" s="44">
        <f>+D23+I23+N23+S23+T23</f>
        <v>0</v>
      </c>
      <c r="X23" s="40">
        <f>+G23+L23+Q23+U23</f>
        <v>0</v>
      </c>
      <c r="Y23" s="42">
        <f t="shared" si="5"/>
        <v>0</v>
      </c>
      <c r="Z23" s="28"/>
    </row>
    <row r="24" spans="1:26" ht="30" customHeight="1" x14ac:dyDescent="0.25">
      <c r="A24" s="45" t="s">
        <v>44</v>
      </c>
      <c r="B24" s="46"/>
      <c r="C24" s="47" t="s">
        <v>45</v>
      </c>
      <c r="D24" s="37">
        <v>10000</v>
      </c>
      <c r="E24" s="49"/>
      <c r="F24" s="38"/>
      <c r="G24" s="40">
        <v>0</v>
      </c>
      <c r="H24" s="41">
        <f t="shared" si="7"/>
        <v>10000</v>
      </c>
      <c r="I24" s="37"/>
      <c r="J24" s="49"/>
      <c r="K24" s="38"/>
      <c r="L24" s="40">
        <f t="shared" si="0"/>
        <v>0</v>
      </c>
      <c r="M24" s="41">
        <f t="shared" si="1"/>
        <v>0</v>
      </c>
      <c r="N24" s="37"/>
      <c r="O24" s="51"/>
      <c r="P24" s="51"/>
      <c r="Q24" s="38">
        <f t="shared" si="2"/>
        <v>0</v>
      </c>
      <c r="R24" s="42">
        <f>+N24+Q24</f>
        <v>0</v>
      </c>
      <c r="S24" s="48"/>
      <c r="T24" s="37"/>
      <c r="U24" s="38"/>
      <c r="V24" s="42">
        <f t="shared" si="4"/>
        <v>0</v>
      </c>
      <c r="W24" s="44">
        <f>+D24+I24+N24+S24+T24</f>
        <v>10000</v>
      </c>
      <c r="X24" s="40">
        <f>+G24+L24+Q24+U24</f>
        <v>0</v>
      </c>
      <c r="Y24" s="42">
        <f>+H24+M24+R24+S24+V24</f>
        <v>10000</v>
      </c>
      <c r="Z24" s="28"/>
    </row>
    <row r="25" spans="1:26" ht="30" customHeight="1" x14ac:dyDescent="0.25">
      <c r="A25" s="45" t="s">
        <v>46</v>
      </c>
      <c r="B25" s="46"/>
      <c r="C25" s="47" t="s">
        <v>47</v>
      </c>
      <c r="D25" s="37"/>
      <c r="E25" s="38"/>
      <c r="F25" s="38"/>
      <c r="G25" s="40">
        <v>0</v>
      </c>
      <c r="H25" s="41">
        <f t="shared" si="7"/>
        <v>0</v>
      </c>
      <c r="I25" s="37">
        <v>40000</v>
      </c>
      <c r="J25" s="38"/>
      <c r="K25" s="38"/>
      <c r="L25" s="40">
        <v>0</v>
      </c>
      <c r="M25" s="41">
        <f t="shared" si="1"/>
        <v>40000</v>
      </c>
      <c r="N25" s="37">
        <v>15000</v>
      </c>
      <c r="O25" s="51"/>
      <c r="P25" s="51"/>
      <c r="Q25" s="38">
        <f t="shared" si="2"/>
        <v>0</v>
      </c>
      <c r="R25" s="42">
        <f>+N25+Q25</f>
        <v>15000</v>
      </c>
      <c r="S25" s="48"/>
      <c r="T25" s="37"/>
      <c r="U25" s="38"/>
      <c r="V25" s="42">
        <f t="shared" si="4"/>
        <v>0</v>
      </c>
      <c r="W25" s="44">
        <f>+D25+I25+N25+S25+T25</f>
        <v>55000</v>
      </c>
      <c r="X25" s="40">
        <f>+G25+L25+Q25+U25</f>
        <v>0</v>
      </c>
      <c r="Y25" s="42">
        <f>+H25+M25+R25+S25+V25</f>
        <v>55000</v>
      </c>
      <c r="Z25" s="28"/>
    </row>
    <row r="26" spans="1:26" ht="30" customHeight="1" x14ac:dyDescent="0.25">
      <c r="A26" s="45" t="s">
        <v>48</v>
      </c>
      <c r="B26" s="46"/>
      <c r="C26" s="47" t="s">
        <v>49</v>
      </c>
      <c r="D26" s="37"/>
      <c r="E26" s="49"/>
      <c r="F26" s="38"/>
      <c r="G26" s="40">
        <f t="shared" si="6"/>
        <v>0</v>
      </c>
      <c r="H26" s="41">
        <f t="shared" si="7"/>
        <v>0</v>
      </c>
      <c r="I26" s="37"/>
      <c r="J26" s="49"/>
      <c r="K26" s="38"/>
      <c r="L26" s="40">
        <f t="shared" si="0"/>
        <v>0</v>
      </c>
      <c r="M26" s="41">
        <f t="shared" si="1"/>
        <v>0</v>
      </c>
      <c r="N26" s="50"/>
      <c r="O26" s="38"/>
      <c r="P26" s="49"/>
      <c r="Q26" s="38">
        <f t="shared" si="2"/>
        <v>0</v>
      </c>
      <c r="R26" s="42">
        <f t="shared" si="3"/>
        <v>0</v>
      </c>
      <c r="S26" s="48"/>
      <c r="T26" s="50"/>
      <c r="U26" s="38"/>
      <c r="V26" s="42">
        <f t="shared" si="4"/>
        <v>0</v>
      </c>
      <c r="W26" s="44">
        <f t="shared" ref="W26" si="11">+D26+I26+N26+S26+T26</f>
        <v>0</v>
      </c>
      <c r="X26" s="40">
        <f t="shared" ref="X26" si="12">+G26+L26+Q26+U26</f>
        <v>0</v>
      </c>
      <c r="Y26" s="42">
        <f t="shared" si="5"/>
        <v>0</v>
      </c>
      <c r="Z26" s="29"/>
    </row>
    <row r="27" spans="1:26" ht="30" customHeight="1" x14ac:dyDescent="0.25">
      <c r="A27" s="45" t="s">
        <v>50</v>
      </c>
      <c r="B27" s="46"/>
      <c r="C27" s="47" t="s">
        <v>51</v>
      </c>
      <c r="D27" s="37"/>
      <c r="E27" s="38"/>
      <c r="F27" s="38"/>
      <c r="G27" s="40">
        <f t="shared" si="6"/>
        <v>0</v>
      </c>
      <c r="H27" s="41">
        <f t="shared" si="7"/>
        <v>0</v>
      </c>
      <c r="I27" s="37"/>
      <c r="J27" s="38"/>
      <c r="K27" s="38"/>
      <c r="L27" s="40">
        <f t="shared" si="0"/>
        <v>0</v>
      </c>
      <c r="M27" s="41">
        <f t="shared" si="1"/>
        <v>0</v>
      </c>
      <c r="N27" s="37"/>
      <c r="O27" s="51"/>
      <c r="P27" s="51"/>
      <c r="Q27" s="38">
        <f t="shared" si="2"/>
        <v>0</v>
      </c>
      <c r="R27" s="42">
        <f t="shared" si="3"/>
        <v>0</v>
      </c>
      <c r="S27" s="48"/>
      <c r="T27" s="37"/>
      <c r="U27" s="38"/>
      <c r="V27" s="42">
        <f t="shared" si="4"/>
        <v>0</v>
      </c>
      <c r="W27" s="44">
        <f>+D27+I27+N27+S27+T27</f>
        <v>0</v>
      </c>
      <c r="X27" s="40">
        <f>+G27+L27+Q27+U27</f>
        <v>0</v>
      </c>
      <c r="Y27" s="42">
        <f t="shared" si="5"/>
        <v>0</v>
      </c>
      <c r="Z27" s="28"/>
    </row>
    <row r="28" spans="1:26" ht="30" customHeight="1" x14ac:dyDescent="0.25">
      <c r="A28" s="52" t="s">
        <v>52</v>
      </c>
      <c r="B28" s="53"/>
      <c r="C28" s="54" t="s">
        <v>53</v>
      </c>
      <c r="D28" s="55"/>
      <c r="E28" s="56"/>
      <c r="F28" s="56"/>
      <c r="G28" s="40">
        <f t="shared" si="6"/>
        <v>0</v>
      </c>
      <c r="H28" s="41">
        <f t="shared" si="7"/>
        <v>0</v>
      </c>
      <c r="I28" s="37"/>
      <c r="J28" s="38"/>
      <c r="K28" s="38"/>
      <c r="L28" s="40">
        <f t="shared" si="0"/>
        <v>0</v>
      </c>
      <c r="M28" s="41">
        <f t="shared" si="1"/>
        <v>0</v>
      </c>
      <c r="N28" s="55"/>
      <c r="O28" s="105"/>
      <c r="P28" s="105"/>
      <c r="Q28" s="38">
        <f t="shared" si="2"/>
        <v>0</v>
      </c>
      <c r="R28" s="42">
        <f t="shared" si="3"/>
        <v>0</v>
      </c>
      <c r="S28" s="57"/>
      <c r="T28" s="55"/>
      <c r="U28" s="56"/>
      <c r="V28" s="42">
        <f t="shared" si="4"/>
        <v>0</v>
      </c>
      <c r="W28" s="58">
        <f t="shared" ref="W28" si="13">+D28+I28+N28+S28+T28</f>
        <v>0</v>
      </c>
      <c r="X28" s="59">
        <f t="shared" ref="X28" si="14">+G28+L28+Q28+U28</f>
        <v>0</v>
      </c>
      <c r="Y28" s="42">
        <f t="shared" si="5"/>
        <v>0</v>
      </c>
      <c r="Z28" s="30"/>
    </row>
    <row r="29" spans="1:26" ht="30" customHeight="1" x14ac:dyDescent="0.25">
      <c r="A29" s="60"/>
      <c r="B29" s="61"/>
      <c r="C29" s="62"/>
      <c r="D29" s="63"/>
      <c r="E29" s="64"/>
      <c r="F29" s="64"/>
      <c r="G29" s="64"/>
      <c r="H29" s="65"/>
      <c r="I29" s="66"/>
      <c r="J29" s="83"/>
      <c r="K29" s="67"/>
      <c r="L29" s="68"/>
      <c r="M29" s="69"/>
      <c r="N29" s="70"/>
      <c r="O29" s="68"/>
      <c r="P29" s="68"/>
      <c r="Q29" s="38">
        <f t="shared" si="2"/>
        <v>0</v>
      </c>
      <c r="R29" s="65"/>
      <c r="S29" s="71"/>
      <c r="T29" s="70"/>
      <c r="U29" s="72"/>
      <c r="V29" s="65"/>
      <c r="W29" s="63"/>
      <c r="X29" s="64"/>
      <c r="Y29" s="73"/>
      <c r="Z29" s="31"/>
    </row>
    <row r="30" spans="1:26" ht="30" customHeight="1" thickBot="1" x14ac:dyDescent="0.3">
      <c r="A30" s="74" t="s">
        <v>54</v>
      </c>
      <c r="B30" s="75"/>
      <c r="C30" s="76"/>
      <c r="D30" s="77">
        <f t="shared" ref="D30:V30" si="15">SUM(D9:D29)</f>
        <v>830000</v>
      </c>
      <c r="E30" s="78">
        <f t="shared" si="15"/>
        <v>0</v>
      </c>
      <c r="F30" s="78">
        <f t="shared" si="15"/>
        <v>0</v>
      </c>
      <c r="G30" s="78">
        <f t="shared" si="15"/>
        <v>0</v>
      </c>
      <c r="H30" s="79">
        <f t="shared" si="15"/>
        <v>830000</v>
      </c>
      <c r="I30" s="77">
        <f t="shared" si="15"/>
        <v>870000</v>
      </c>
      <c r="J30" s="78">
        <f>SUM(J9:J29)</f>
        <v>0</v>
      </c>
      <c r="K30" s="78">
        <f t="shared" si="15"/>
        <v>0</v>
      </c>
      <c r="L30" s="78">
        <f t="shared" si="15"/>
        <v>0</v>
      </c>
      <c r="M30" s="79">
        <f t="shared" si="15"/>
        <v>870000</v>
      </c>
      <c r="N30" s="80">
        <f t="shared" si="15"/>
        <v>6200000</v>
      </c>
      <c r="O30" s="106">
        <f>SUM(O9:O29)</f>
        <v>0</v>
      </c>
      <c r="P30" s="106">
        <f>SUM(P9:P29)</f>
        <v>0</v>
      </c>
      <c r="Q30" s="111">
        <f t="shared" si="2"/>
        <v>0</v>
      </c>
      <c r="R30" s="81">
        <f t="shared" si="15"/>
        <v>6200000</v>
      </c>
      <c r="S30" s="81">
        <f t="shared" si="15"/>
        <v>0</v>
      </c>
      <c r="T30" s="80">
        <f t="shared" si="15"/>
        <v>0</v>
      </c>
      <c r="U30" s="78">
        <f t="shared" si="15"/>
        <v>0</v>
      </c>
      <c r="V30" s="81">
        <f t="shared" si="15"/>
        <v>0</v>
      </c>
      <c r="W30" s="80">
        <f>W27+W25+W24+W23+W19+W18+W17+W16+W15+W14+W13+W12+W10+W9+W11+W21+W22+W26+W28</f>
        <v>7900000</v>
      </c>
      <c r="X30" s="78">
        <f>X27+X25+X24+X23+X19+X18+X17+X16+X15+X14+X13+X12+X10+X9+X11+X21+X22+X26+X28</f>
        <v>0</v>
      </c>
      <c r="Y30" s="81">
        <f>Y27+Y25+Y24+Y23+Y19+Y18+Y17+Y16+Y15+Y14+Y13+Y12+Y10+Y9+Y11+Y21+Y22+Y26+Y28</f>
        <v>7900000</v>
      </c>
      <c r="Z30" s="32"/>
    </row>
    <row r="31" spans="1:26" ht="30" customHeight="1" x14ac:dyDescent="0.25">
      <c r="A31" s="82"/>
      <c r="B31" s="82"/>
      <c r="C31" s="82"/>
      <c r="D31" s="83"/>
      <c r="E31" s="83"/>
      <c r="F31" s="83"/>
      <c r="G31" s="83">
        <f>SUM(E30:F30)</f>
        <v>0</v>
      </c>
      <c r="H31" s="83">
        <f>+D30+G30</f>
        <v>830000</v>
      </c>
      <c r="I31" s="83"/>
      <c r="J31" s="83"/>
      <c r="K31" s="83"/>
      <c r="L31" s="83">
        <f>SUM(J30:K30)</f>
        <v>0</v>
      </c>
      <c r="M31" s="83">
        <f>+I30+L30</f>
        <v>870000</v>
      </c>
      <c r="N31" s="83"/>
      <c r="O31" s="83"/>
      <c r="P31" s="83"/>
      <c r="Q31" s="112"/>
      <c r="R31" s="2">
        <f>N30+Q30</f>
        <v>6200000</v>
      </c>
      <c r="S31" s="83"/>
      <c r="T31" s="83"/>
      <c r="U31" s="83"/>
      <c r="V31" s="83">
        <f>SUM(T30:U30)</f>
        <v>0</v>
      </c>
      <c r="W31" s="83"/>
      <c r="X31" s="83"/>
      <c r="Y31" s="83">
        <f>SUM(W30:X30)</f>
        <v>7900000</v>
      </c>
    </row>
    <row r="32" spans="1:26" ht="30" customHeight="1" thickBot="1" x14ac:dyDescent="0.3">
      <c r="A32" s="4" t="s">
        <v>55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/>
      <c r="P32" s="5"/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</row>
    <row r="33" spans="1:26" ht="30" customHeight="1" thickBot="1" x14ac:dyDescent="0.25">
      <c r="A33" s="6" t="s">
        <v>2</v>
      </c>
      <c r="B33" s="7" t="s">
        <v>3</v>
      </c>
      <c r="C33" s="21" t="s">
        <v>4</v>
      </c>
      <c r="D33" s="114" t="s">
        <v>94</v>
      </c>
      <c r="E33" s="115"/>
      <c r="F33" s="115"/>
      <c r="G33" s="115"/>
      <c r="H33" s="115"/>
      <c r="I33" s="115"/>
      <c r="J33" s="115"/>
      <c r="K33" s="115"/>
      <c r="L33" s="115"/>
      <c r="M33" s="116"/>
      <c r="N33" s="117" t="s">
        <v>95</v>
      </c>
      <c r="O33" s="117"/>
      <c r="P33" s="117"/>
      <c r="Q33" s="117"/>
      <c r="R33" s="117"/>
      <c r="S33" s="118"/>
      <c r="T33" s="119" t="s">
        <v>96</v>
      </c>
      <c r="U33" s="120"/>
      <c r="V33" s="121"/>
      <c r="W33" s="122" t="s">
        <v>97</v>
      </c>
      <c r="X33" s="122"/>
      <c r="Y33" s="123"/>
    </row>
    <row r="34" spans="1:26" ht="30" customHeight="1" x14ac:dyDescent="0.2">
      <c r="A34" s="22"/>
      <c r="B34" s="23"/>
      <c r="C34" s="24"/>
      <c r="D34" s="124" t="s">
        <v>5</v>
      </c>
      <c r="E34" s="125"/>
      <c r="F34" s="125"/>
      <c r="G34" s="125"/>
      <c r="H34" s="126"/>
      <c r="I34" s="124" t="s">
        <v>6</v>
      </c>
      <c r="J34" s="125"/>
      <c r="K34" s="125"/>
      <c r="L34" s="125"/>
      <c r="M34" s="126"/>
      <c r="N34" s="124" t="s">
        <v>7</v>
      </c>
      <c r="O34" s="125"/>
      <c r="P34" s="125"/>
      <c r="Q34" s="125"/>
      <c r="R34" s="126"/>
      <c r="S34" s="113" t="s">
        <v>8</v>
      </c>
      <c r="T34" s="124" t="s">
        <v>9</v>
      </c>
      <c r="U34" s="125"/>
      <c r="V34" s="126"/>
      <c r="W34" s="127"/>
      <c r="X34" s="128"/>
      <c r="Y34" s="129"/>
    </row>
    <row r="35" spans="1:26" ht="30" customHeight="1" thickBot="1" x14ac:dyDescent="0.25">
      <c r="A35" s="22"/>
      <c r="B35" s="23"/>
      <c r="C35" s="24"/>
      <c r="D35" s="15" t="s">
        <v>10</v>
      </c>
      <c r="E35" s="16" t="s">
        <v>11</v>
      </c>
      <c r="F35" s="16" t="s">
        <v>12</v>
      </c>
      <c r="G35" s="16" t="s">
        <v>13</v>
      </c>
      <c r="H35" s="17" t="s">
        <v>14</v>
      </c>
      <c r="I35" s="15" t="s">
        <v>10</v>
      </c>
      <c r="J35" s="18" t="s">
        <v>11</v>
      </c>
      <c r="K35" s="19" t="s">
        <v>12</v>
      </c>
      <c r="L35" s="18" t="s">
        <v>13</v>
      </c>
      <c r="M35" s="20" t="s">
        <v>14</v>
      </c>
      <c r="N35" s="15" t="s">
        <v>10</v>
      </c>
      <c r="O35" s="108" t="s">
        <v>82</v>
      </c>
      <c r="P35" s="19" t="s">
        <v>81</v>
      </c>
      <c r="Q35" s="18" t="s">
        <v>13</v>
      </c>
      <c r="R35" s="20" t="s">
        <v>14</v>
      </c>
      <c r="S35" s="20" t="s">
        <v>15</v>
      </c>
      <c r="T35" s="15" t="s">
        <v>10</v>
      </c>
      <c r="U35" s="18" t="s">
        <v>13</v>
      </c>
      <c r="V35" s="20" t="s">
        <v>14</v>
      </c>
      <c r="W35" s="15" t="s">
        <v>10</v>
      </c>
      <c r="X35" s="19" t="s">
        <v>13</v>
      </c>
      <c r="Y35" s="20" t="s">
        <v>14</v>
      </c>
    </row>
    <row r="36" spans="1:26" ht="30" customHeight="1" x14ac:dyDescent="0.25">
      <c r="A36" s="45" t="s">
        <v>56</v>
      </c>
      <c r="B36" s="46"/>
      <c r="C36" s="47" t="s">
        <v>57</v>
      </c>
      <c r="D36" s="50"/>
      <c r="E36" s="84"/>
      <c r="F36" s="51"/>
      <c r="G36" s="40">
        <f t="shared" ref="G36" si="16">SUM(E36:F36)</f>
        <v>0</v>
      </c>
      <c r="H36" s="41">
        <f t="shared" ref="H36:H44" si="17">+D36+G36</f>
        <v>0</v>
      </c>
      <c r="I36" s="50">
        <v>620000</v>
      </c>
      <c r="J36" s="84"/>
      <c r="K36" s="51"/>
      <c r="L36" s="40">
        <f t="shared" ref="L36" si="18">SUM(J36:K36)</f>
        <v>0</v>
      </c>
      <c r="M36" s="41">
        <f t="shared" ref="M36:M44" si="19">+I36+L36</f>
        <v>620000</v>
      </c>
      <c r="N36" s="50"/>
      <c r="O36" s="38"/>
      <c r="P36" s="49"/>
      <c r="Q36" s="38">
        <f>O36+P36</f>
        <v>0</v>
      </c>
      <c r="R36" s="42">
        <f t="shared" ref="R36:R44" si="20">+N36+Q36</f>
        <v>0</v>
      </c>
      <c r="S36" s="48"/>
      <c r="T36" s="50"/>
      <c r="U36" s="38"/>
      <c r="V36" s="42">
        <f t="shared" ref="V36:V44" si="21">+T36+U36</f>
        <v>0</v>
      </c>
      <c r="W36" s="39">
        <f>+D36+I36+N36+S36+T36</f>
        <v>620000</v>
      </c>
      <c r="X36" s="85">
        <f>+G36+L36+Q36+U36</f>
        <v>0</v>
      </c>
      <c r="Y36" s="42">
        <f>+H36+M36+R36+S36+V36</f>
        <v>620000</v>
      </c>
      <c r="Z36" s="28"/>
    </row>
    <row r="37" spans="1:26" ht="30" customHeight="1" x14ac:dyDescent="0.25">
      <c r="A37" s="45" t="s">
        <v>58</v>
      </c>
      <c r="B37" s="46"/>
      <c r="C37" s="47" t="s">
        <v>59</v>
      </c>
      <c r="D37" s="37"/>
      <c r="E37" s="38"/>
      <c r="F37" s="49"/>
      <c r="G37" s="40">
        <f t="shared" ref="G37:G44" si="22">SUM(E37:F37)</f>
        <v>0</v>
      </c>
      <c r="H37" s="41">
        <f t="shared" si="17"/>
        <v>0</v>
      </c>
      <c r="I37" s="37"/>
      <c r="J37" s="38"/>
      <c r="K37" s="38"/>
      <c r="L37" s="40">
        <f t="shared" ref="L37:L44" si="23">SUM(J37:K37)</f>
        <v>0</v>
      </c>
      <c r="M37" s="41">
        <f t="shared" si="19"/>
        <v>0</v>
      </c>
      <c r="N37" s="50"/>
      <c r="O37" s="38"/>
      <c r="P37" s="49"/>
      <c r="Q37" s="38">
        <f t="shared" ref="Q37:Q43" si="24">O37+P37</f>
        <v>0</v>
      </c>
      <c r="R37" s="42">
        <f t="shared" si="20"/>
        <v>0</v>
      </c>
      <c r="S37" s="48"/>
      <c r="T37" s="50"/>
      <c r="U37" s="38"/>
      <c r="V37" s="42">
        <f t="shared" si="21"/>
        <v>0</v>
      </c>
      <c r="W37" s="39">
        <f>+D37+I37+N37+S37+T37</f>
        <v>0</v>
      </c>
      <c r="X37" s="85">
        <f>+G37+L37+Q37+U37</f>
        <v>0</v>
      </c>
      <c r="Y37" s="42">
        <f t="shared" ref="Y37:Y44" si="25">+H37+M37+R37+S37+V37</f>
        <v>0</v>
      </c>
      <c r="Z37" s="28"/>
    </row>
    <row r="38" spans="1:26" ht="30" customHeight="1" x14ac:dyDescent="0.25">
      <c r="A38" s="45" t="s">
        <v>60</v>
      </c>
      <c r="B38" s="46"/>
      <c r="C38" s="47" t="s">
        <v>61</v>
      </c>
      <c r="D38" s="37"/>
      <c r="E38" s="38"/>
      <c r="F38" s="49"/>
      <c r="G38" s="40">
        <f t="shared" si="22"/>
        <v>0</v>
      </c>
      <c r="H38" s="41">
        <f t="shared" si="17"/>
        <v>0</v>
      </c>
      <c r="I38" s="37"/>
      <c r="J38" s="38"/>
      <c r="K38" s="49"/>
      <c r="L38" s="40">
        <f t="shared" si="23"/>
        <v>0</v>
      </c>
      <c r="M38" s="41">
        <f t="shared" si="19"/>
        <v>0</v>
      </c>
      <c r="N38" s="50"/>
      <c r="O38" s="38"/>
      <c r="P38" s="49"/>
      <c r="Q38" s="38">
        <f t="shared" si="24"/>
        <v>0</v>
      </c>
      <c r="R38" s="42">
        <f t="shared" si="20"/>
        <v>0</v>
      </c>
      <c r="S38" s="48"/>
      <c r="T38" s="50"/>
      <c r="U38" s="38"/>
      <c r="V38" s="42">
        <f t="shared" si="21"/>
        <v>0</v>
      </c>
      <c r="W38" s="39">
        <f t="shared" ref="W38" si="26">+D38+I38+N38+S38+T38</f>
        <v>0</v>
      </c>
      <c r="X38" s="85">
        <f t="shared" ref="X38" si="27">+G38+L38+Q38+U38</f>
        <v>0</v>
      </c>
      <c r="Y38" s="42">
        <f t="shared" si="25"/>
        <v>0</v>
      </c>
      <c r="Z38" s="29"/>
    </row>
    <row r="39" spans="1:26" ht="30" customHeight="1" x14ac:dyDescent="0.25">
      <c r="A39" s="45" t="s">
        <v>62</v>
      </c>
      <c r="B39" s="46"/>
      <c r="C39" s="47" t="s">
        <v>63</v>
      </c>
      <c r="D39" s="37"/>
      <c r="E39" s="38"/>
      <c r="F39" s="49"/>
      <c r="G39" s="40">
        <f t="shared" si="22"/>
        <v>0</v>
      </c>
      <c r="H39" s="41">
        <f t="shared" si="17"/>
        <v>0</v>
      </c>
      <c r="I39" s="37">
        <v>250000</v>
      </c>
      <c r="J39" s="38"/>
      <c r="K39" s="38"/>
      <c r="L39" s="40">
        <f t="shared" si="23"/>
        <v>0</v>
      </c>
      <c r="M39" s="41">
        <f t="shared" si="19"/>
        <v>250000</v>
      </c>
      <c r="N39" s="50"/>
      <c r="O39" s="38"/>
      <c r="P39" s="49"/>
      <c r="Q39" s="38">
        <f t="shared" si="24"/>
        <v>0</v>
      </c>
      <c r="R39" s="42">
        <f t="shared" si="20"/>
        <v>0</v>
      </c>
      <c r="S39" s="48"/>
      <c r="T39" s="50"/>
      <c r="U39" s="38"/>
      <c r="V39" s="42">
        <f t="shared" si="21"/>
        <v>0</v>
      </c>
      <c r="W39" s="39">
        <f>+D39+I39+N39+S39+T39</f>
        <v>250000</v>
      </c>
      <c r="X39" s="85">
        <f>+G39+L39+Q39+U39</f>
        <v>0</v>
      </c>
      <c r="Y39" s="42">
        <f t="shared" si="25"/>
        <v>250000</v>
      </c>
      <c r="Z39" s="28"/>
    </row>
    <row r="40" spans="1:26" ht="30" customHeight="1" x14ac:dyDescent="0.25">
      <c r="A40" s="45" t="s">
        <v>64</v>
      </c>
      <c r="B40" s="46"/>
      <c r="C40" s="47" t="s">
        <v>65</v>
      </c>
      <c r="D40" s="37"/>
      <c r="E40" s="38"/>
      <c r="F40" s="49"/>
      <c r="G40" s="40">
        <f t="shared" si="22"/>
        <v>0</v>
      </c>
      <c r="H40" s="41">
        <f t="shared" si="17"/>
        <v>0</v>
      </c>
      <c r="I40" s="37"/>
      <c r="J40" s="38"/>
      <c r="K40" s="38"/>
      <c r="L40" s="40">
        <f t="shared" si="23"/>
        <v>0</v>
      </c>
      <c r="M40" s="41">
        <f t="shared" si="19"/>
        <v>0</v>
      </c>
      <c r="N40" s="50"/>
      <c r="O40" s="38"/>
      <c r="P40" s="49"/>
      <c r="Q40" s="38">
        <f t="shared" si="24"/>
        <v>0</v>
      </c>
      <c r="R40" s="42">
        <f t="shared" si="20"/>
        <v>0</v>
      </c>
      <c r="S40" s="48"/>
      <c r="T40" s="50"/>
      <c r="U40" s="38"/>
      <c r="V40" s="42">
        <f t="shared" si="21"/>
        <v>0</v>
      </c>
      <c r="W40" s="39">
        <f>+D40+I40+N40+S40+T40</f>
        <v>0</v>
      </c>
      <c r="X40" s="85">
        <f>+G40+L40+Q40+U40</f>
        <v>0</v>
      </c>
      <c r="Y40" s="42">
        <f t="shared" si="25"/>
        <v>0</v>
      </c>
      <c r="Z40" s="28"/>
    </row>
    <row r="41" spans="1:26" ht="30" customHeight="1" x14ac:dyDescent="0.25">
      <c r="A41" s="45" t="s">
        <v>66</v>
      </c>
      <c r="B41" s="46"/>
      <c r="C41" s="47" t="s">
        <v>67</v>
      </c>
      <c r="D41" s="37"/>
      <c r="E41" s="38"/>
      <c r="F41" s="49"/>
      <c r="G41" s="40">
        <f t="shared" si="22"/>
        <v>0</v>
      </c>
      <c r="H41" s="41">
        <f t="shared" si="17"/>
        <v>0</v>
      </c>
      <c r="I41" s="37"/>
      <c r="J41" s="38"/>
      <c r="K41" s="49"/>
      <c r="L41" s="40">
        <f t="shared" si="23"/>
        <v>0</v>
      </c>
      <c r="M41" s="41">
        <f t="shared" si="19"/>
        <v>0</v>
      </c>
      <c r="N41" s="50"/>
      <c r="O41" s="38"/>
      <c r="P41" s="49"/>
      <c r="Q41" s="38">
        <f t="shared" si="24"/>
        <v>0</v>
      </c>
      <c r="R41" s="42">
        <f t="shared" si="20"/>
        <v>0</v>
      </c>
      <c r="S41" s="48"/>
      <c r="T41" s="50"/>
      <c r="U41" s="38"/>
      <c r="V41" s="42">
        <f t="shared" si="21"/>
        <v>0</v>
      </c>
      <c r="W41" s="39">
        <f t="shared" ref="W41:W43" si="28">+D41+I41+N41+S41+T41</f>
        <v>0</v>
      </c>
      <c r="X41" s="85">
        <f t="shared" ref="X41:X44" si="29">+G41+L41+Q41+U41</f>
        <v>0</v>
      </c>
      <c r="Y41" s="42">
        <f t="shared" si="25"/>
        <v>0</v>
      </c>
      <c r="Z41" s="29"/>
    </row>
    <row r="42" spans="1:26" ht="30" customHeight="1" x14ac:dyDescent="0.25">
      <c r="A42" s="45" t="s">
        <v>68</v>
      </c>
      <c r="B42" s="46"/>
      <c r="C42" s="47" t="s">
        <v>69</v>
      </c>
      <c r="D42" s="37"/>
      <c r="E42" s="38"/>
      <c r="F42" s="49"/>
      <c r="G42" s="40">
        <f t="shared" si="22"/>
        <v>0</v>
      </c>
      <c r="H42" s="41">
        <f t="shared" si="17"/>
        <v>0</v>
      </c>
      <c r="I42" s="37"/>
      <c r="J42" s="38"/>
      <c r="K42" s="49"/>
      <c r="L42" s="40">
        <f t="shared" si="23"/>
        <v>0</v>
      </c>
      <c r="M42" s="41">
        <f t="shared" si="19"/>
        <v>0</v>
      </c>
      <c r="N42" s="50"/>
      <c r="O42" s="38"/>
      <c r="P42" s="49"/>
      <c r="Q42" s="38">
        <f t="shared" si="24"/>
        <v>0</v>
      </c>
      <c r="R42" s="42">
        <f t="shared" si="20"/>
        <v>0</v>
      </c>
      <c r="S42" s="48"/>
      <c r="T42" s="50"/>
      <c r="U42" s="38"/>
      <c r="V42" s="42">
        <f t="shared" si="21"/>
        <v>0</v>
      </c>
      <c r="W42" s="39">
        <f t="shared" si="28"/>
        <v>0</v>
      </c>
      <c r="X42" s="85">
        <f t="shared" si="29"/>
        <v>0</v>
      </c>
      <c r="Y42" s="42">
        <f t="shared" si="25"/>
        <v>0</v>
      </c>
      <c r="Z42" s="29"/>
    </row>
    <row r="43" spans="1:26" ht="30" customHeight="1" x14ac:dyDescent="0.25">
      <c r="A43" s="45" t="s">
        <v>70</v>
      </c>
      <c r="B43" s="46"/>
      <c r="C43" s="47" t="s">
        <v>71</v>
      </c>
      <c r="D43" s="37"/>
      <c r="E43" s="38"/>
      <c r="F43" s="49"/>
      <c r="G43" s="40">
        <f t="shared" si="22"/>
        <v>0</v>
      </c>
      <c r="H43" s="41">
        <f t="shared" si="17"/>
        <v>0</v>
      </c>
      <c r="I43" s="37"/>
      <c r="J43" s="38"/>
      <c r="K43" s="49"/>
      <c r="L43" s="40">
        <f t="shared" si="23"/>
        <v>0</v>
      </c>
      <c r="M43" s="41">
        <f t="shared" si="19"/>
        <v>0</v>
      </c>
      <c r="N43" s="50"/>
      <c r="O43" s="38"/>
      <c r="P43" s="49"/>
      <c r="Q43" s="38">
        <f t="shared" si="24"/>
        <v>0</v>
      </c>
      <c r="R43" s="42">
        <f t="shared" si="20"/>
        <v>0</v>
      </c>
      <c r="S43" s="48"/>
      <c r="T43" s="50"/>
      <c r="U43" s="38"/>
      <c r="V43" s="42">
        <f t="shared" si="21"/>
        <v>0</v>
      </c>
      <c r="W43" s="39">
        <f t="shared" si="28"/>
        <v>0</v>
      </c>
      <c r="X43" s="85">
        <f t="shared" si="29"/>
        <v>0</v>
      </c>
      <c r="Y43" s="42">
        <f t="shared" si="25"/>
        <v>0</v>
      </c>
      <c r="Z43" s="29"/>
    </row>
    <row r="44" spans="1:26" ht="30" customHeight="1" x14ac:dyDescent="0.25">
      <c r="A44" s="45" t="s">
        <v>72</v>
      </c>
      <c r="B44" s="46"/>
      <c r="C44" s="47" t="s">
        <v>73</v>
      </c>
      <c r="D44" s="37">
        <v>830000</v>
      </c>
      <c r="E44" s="38"/>
      <c r="F44" s="49"/>
      <c r="G44" s="40">
        <f t="shared" si="22"/>
        <v>0</v>
      </c>
      <c r="H44" s="41">
        <f t="shared" si="17"/>
        <v>830000</v>
      </c>
      <c r="I44" s="37"/>
      <c r="J44" s="38"/>
      <c r="K44" s="38"/>
      <c r="L44" s="40">
        <f t="shared" si="23"/>
        <v>0</v>
      </c>
      <c r="M44" s="41">
        <f t="shared" si="19"/>
        <v>0</v>
      </c>
      <c r="N44" s="50">
        <v>6200000</v>
      </c>
      <c r="O44" s="38"/>
      <c r="P44" s="49"/>
      <c r="Q44" s="38"/>
      <c r="R44" s="42">
        <f t="shared" si="20"/>
        <v>6200000</v>
      </c>
      <c r="S44" s="48"/>
      <c r="T44" s="50"/>
      <c r="U44" s="38"/>
      <c r="V44" s="42">
        <f t="shared" si="21"/>
        <v>0</v>
      </c>
      <c r="W44" s="39">
        <f>+D44+I44+N44+S44+T44</f>
        <v>7030000</v>
      </c>
      <c r="X44" s="85">
        <f t="shared" si="29"/>
        <v>0</v>
      </c>
      <c r="Y44" s="42">
        <f t="shared" si="25"/>
        <v>7030000</v>
      </c>
      <c r="Z44" s="28"/>
    </row>
    <row r="45" spans="1:26" ht="30" customHeight="1" x14ac:dyDescent="0.25">
      <c r="A45" s="60"/>
      <c r="B45" s="61"/>
      <c r="C45" s="62"/>
      <c r="D45" s="70"/>
      <c r="E45" s="86"/>
      <c r="F45" s="87"/>
      <c r="G45" s="88"/>
      <c r="H45" s="89"/>
      <c r="I45" s="70"/>
      <c r="J45" s="72"/>
      <c r="K45" s="72"/>
      <c r="L45" s="72"/>
      <c r="M45" s="87"/>
      <c r="N45" s="90"/>
      <c r="O45" s="64"/>
      <c r="P45" s="87"/>
      <c r="Q45" s="38"/>
      <c r="R45" s="71"/>
      <c r="S45" s="71"/>
      <c r="T45" s="90"/>
      <c r="U45" s="72"/>
      <c r="V45" s="71"/>
      <c r="W45" s="83"/>
      <c r="X45" s="91"/>
      <c r="Y45" s="92"/>
      <c r="Z45" s="28"/>
    </row>
    <row r="46" spans="1:26" ht="30" customHeight="1" thickBot="1" x14ac:dyDescent="0.3">
      <c r="A46" s="74" t="s">
        <v>74</v>
      </c>
      <c r="B46" s="75"/>
      <c r="C46" s="76"/>
      <c r="D46" s="80">
        <f t="shared" ref="D46:V46" si="30">SUM(D36:D45)</f>
        <v>830000</v>
      </c>
      <c r="E46" s="93">
        <f t="shared" si="30"/>
        <v>0</v>
      </c>
      <c r="F46" s="78">
        <f t="shared" si="30"/>
        <v>0</v>
      </c>
      <c r="G46" s="78">
        <f t="shared" si="30"/>
        <v>0</v>
      </c>
      <c r="H46" s="94">
        <f t="shared" si="30"/>
        <v>830000</v>
      </c>
      <c r="I46" s="80">
        <f t="shared" si="30"/>
        <v>870000</v>
      </c>
      <c r="J46" s="93">
        <f t="shared" si="30"/>
        <v>0</v>
      </c>
      <c r="K46" s="78">
        <f t="shared" si="30"/>
        <v>0</v>
      </c>
      <c r="L46" s="78">
        <f t="shared" si="30"/>
        <v>0</v>
      </c>
      <c r="M46" s="94">
        <f t="shared" si="30"/>
        <v>870000</v>
      </c>
      <c r="N46" s="77">
        <f t="shared" si="30"/>
        <v>6200000</v>
      </c>
      <c r="O46" s="109">
        <f>SUM(O36:O45)</f>
        <v>0</v>
      </c>
      <c r="P46" s="79">
        <f>SUM(P36:P45)</f>
        <v>0</v>
      </c>
      <c r="Q46" s="111">
        <f>O46+P46</f>
        <v>0</v>
      </c>
      <c r="R46" s="94">
        <f t="shared" si="30"/>
        <v>6200000</v>
      </c>
      <c r="S46" s="81">
        <f t="shared" si="30"/>
        <v>0</v>
      </c>
      <c r="T46" s="77">
        <f t="shared" si="30"/>
        <v>0</v>
      </c>
      <c r="U46" s="78">
        <f t="shared" si="30"/>
        <v>0</v>
      </c>
      <c r="V46" s="81">
        <f t="shared" si="30"/>
        <v>0</v>
      </c>
      <c r="W46" s="77">
        <f>W44+W40+W39+W37+W36+W38+W41+W42+W43</f>
        <v>7900000</v>
      </c>
      <c r="X46" s="78">
        <f>+X36+X37+X39+X40+X44+X38+X41+X42+X43</f>
        <v>0</v>
      </c>
      <c r="Y46" s="81">
        <f>Y44+Y40+Y39+Y37+Y36+Y38+Y41+Y42+Y43</f>
        <v>7900000</v>
      </c>
      <c r="Z46" s="33"/>
    </row>
    <row r="47" spans="1:26" ht="30" customHeight="1" thickBot="1" x14ac:dyDescent="0.3">
      <c r="A47" s="82"/>
      <c r="B47" s="82"/>
      <c r="C47" s="82"/>
      <c r="D47" s="83"/>
      <c r="E47" s="83"/>
      <c r="F47" s="83"/>
      <c r="G47" s="83">
        <f>SUM(E46:F46)</f>
        <v>0</v>
      </c>
      <c r="H47" s="83">
        <f>+D46+G46</f>
        <v>830000</v>
      </c>
      <c r="I47" s="83"/>
      <c r="J47" s="83"/>
      <c r="K47" s="83"/>
      <c r="L47" s="83">
        <f>SUM(J46:K46)</f>
        <v>0</v>
      </c>
      <c r="M47" s="83">
        <f>+I46+L46</f>
        <v>870000</v>
      </c>
      <c r="N47" s="83"/>
      <c r="O47" s="110"/>
      <c r="P47" s="83"/>
      <c r="Q47" s="110"/>
      <c r="R47" s="83">
        <f>+N46+Q46</f>
        <v>6200000</v>
      </c>
      <c r="S47" s="83"/>
      <c r="T47" s="83"/>
      <c r="U47" s="83"/>
      <c r="V47" s="83">
        <f>+T46+U46</f>
        <v>0</v>
      </c>
      <c r="W47" s="83"/>
      <c r="X47" s="83"/>
      <c r="Y47" s="83">
        <f>SUM(W46:X46)</f>
        <v>7900000</v>
      </c>
    </row>
    <row r="48" spans="1:26" ht="30" customHeight="1" thickBot="1" x14ac:dyDescent="0.3">
      <c r="A48" s="95" t="s">
        <v>75</v>
      </c>
      <c r="B48" s="96"/>
      <c r="C48" s="97"/>
      <c r="D48" s="98">
        <f>D46-D30</f>
        <v>0</v>
      </c>
      <c r="E48" s="99">
        <f t="shared" ref="E48:Y48" si="31">+E46-E30</f>
        <v>0</v>
      </c>
      <c r="F48" s="99">
        <f t="shared" si="31"/>
        <v>0</v>
      </c>
      <c r="G48" s="100">
        <f t="shared" si="31"/>
        <v>0</v>
      </c>
      <c r="H48" s="101">
        <f t="shared" si="31"/>
        <v>0</v>
      </c>
      <c r="I48" s="98">
        <f t="shared" si="31"/>
        <v>0</v>
      </c>
      <c r="J48" s="102">
        <f t="shared" si="31"/>
        <v>0</v>
      </c>
      <c r="K48" s="99">
        <f t="shared" si="31"/>
        <v>0</v>
      </c>
      <c r="L48" s="99">
        <f t="shared" si="31"/>
        <v>0</v>
      </c>
      <c r="M48" s="102">
        <f t="shared" si="31"/>
        <v>0</v>
      </c>
      <c r="N48" s="98">
        <f t="shared" si="31"/>
        <v>0</v>
      </c>
      <c r="O48" s="102"/>
      <c r="P48" s="102"/>
      <c r="Q48" s="102">
        <f t="shared" si="31"/>
        <v>0</v>
      </c>
      <c r="R48" s="103">
        <f t="shared" si="31"/>
        <v>0</v>
      </c>
      <c r="S48" s="104">
        <f t="shared" si="31"/>
        <v>0</v>
      </c>
      <c r="T48" s="98">
        <f t="shared" si="31"/>
        <v>0</v>
      </c>
      <c r="U48" s="102">
        <f t="shared" si="31"/>
        <v>0</v>
      </c>
      <c r="V48" s="104">
        <f t="shared" si="31"/>
        <v>0</v>
      </c>
      <c r="W48" s="98">
        <f t="shared" si="31"/>
        <v>0</v>
      </c>
      <c r="X48" s="102">
        <f t="shared" si="31"/>
        <v>0</v>
      </c>
      <c r="Y48" s="104">
        <f t="shared" si="31"/>
        <v>0</v>
      </c>
      <c r="Z48" s="33"/>
    </row>
    <row r="49" spans="1:25" ht="30" customHeight="1" x14ac:dyDescent="0.25">
      <c r="A49" s="82"/>
      <c r="B49" s="82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>
        <f>+W48+X48</f>
        <v>0</v>
      </c>
    </row>
    <row r="50" spans="1:25" x14ac:dyDescent="0.2">
      <c r="C50" s="25"/>
    </row>
  </sheetData>
  <sheetProtection selectLockedCells="1"/>
  <mergeCells count="18">
    <mergeCell ref="D6:M6"/>
    <mergeCell ref="N6:S6"/>
    <mergeCell ref="T6:V6"/>
    <mergeCell ref="W6:Y6"/>
    <mergeCell ref="D7:H7"/>
    <mergeCell ref="I7:M7"/>
    <mergeCell ref="N7:R7"/>
    <mergeCell ref="T7:V7"/>
    <mergeCell ref="W7:Y7"/>
    <mergeCell ref="D33:M33"/>
    <mergeCell ref="N33:S33"/>
    <mergeCell ref="T33:V33"/>
    <mergeCell ref="W33:Y33"/>
    <mergeCell ref="D34:H34"/>
    <mergeCell ref="I34:M34"/>
    <mergeCell ref="N34:R34"/>
    <mergeCell ref="T34:V34"/>
    <mergeCell ref="W34:Y34"/>
  </mergeCells>
  <pageMargins left="0.7" right="0.7" top="0.78740157499999996" bottom="0.78740157499999996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rok 2024 </vt:lpstr>
      <vt:lpstr>rok 2025</vt:lpstr>
      <vt:lpstr>rok 2026</vt:lpstr>
    </vt:vector>
  </TitlesOfParts>
  <Company>Město Uherský Brod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Vrána Petr, Ing.</dc:creator>
  <cp:lastModifiedBy>Zuzana Urbancová</cp:lastModifiedBy>
  <cp:lastPrinted>2022-10-05T14:00:50Z</cp:lastPrinted>
  <dcterms:created xsi:type="dcterms:W3CDTF">2020-12-15T07:47:09Z</dcterms:created>
  <dcterms:modified xsi:type="dcterms:W3CDTF">2024-01-03T09:20:31Z</dcterms:modified>
</cp:coreProperties>
</file>